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lrdmnas61\tsh$\1294\rslotboom.VIRTUAL\My Documents\Rolf\"/>
    </mc:Choice>
  </mc:AlternateContent>
  <xr:revisionPtr revIDLastSave="0" documentId="8_{05131CCC-97DA-4351-8ABC-19BCC3F44326}" xr6:coauthVersionLast="47" xr6:coauthVersionMax="47" xr10:uidLastSave="{00000000-0000-0000-0000-000000000000}"/>
  <bookViews>
    <workbookView xWindow="-108" yWindow="-108" windowWidth="23256" windowHeight="12576" tabRatio="801" activeTab="4" xr2:uid="{00000000-000D-0000-FFFF-FFFF00000000}"/>
  </bookViews>
  <sheets>
    <sheet name="Deelnemers" sheetId="13" r:id="rId1"/>
    <sheet name="Poule A" sheetId="15" r:id="rId2"/>
    <sheet name="Stand Poule A" sheetId="14" r:id="rId3"/>
    <sheet name="Poule B" sheetId="55" r:id="rId4"/>
    <sheet name="Stand poule B" sheetId="57" r:id="rId5"/>
    <sheet name="Poule C" sheetId="54" r:id="rId6"/>
    <sheet name="Stand Poule C" sheetId="51" r:id="rId7"/>
    <sheet name="Poule D" sheetId="56" r:id="rId8"/>
    <sheet name="Stand PD" sheetId="5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5" l="1"/>
  <c r="K36" i="57"/>
  <c r="K34" i="57"/>
  <c r="K30" i="57"/>
  <c r="K24" i="57"/>
  <c r="A34" i="57"/>
  <c r="A32" i="57"/>
  <c r="K26" i="57"/>
  <c r="K22" i="57"/>
  <c r="A36" i="57"/>
  <c r="K32" i="57"/>
  <c r="K28" i="57"/>
  <c r="K20" i="57"/>
  <c r="A30" i="57"/>
  <c r="A28" i="57"/>
  <c r="A26" i="57"/>
  <c r="K18" i="57"/>
  <c r="I24" i="52"/>
  <c r="R24" i="52"/>
  <c r="Q25" i="56"/>
  <c r="R45" i="52"/>
  <c r="R41" i="52"/>
  <c r="I39" i="52"/>
  <c r="R31" i="52"/>
  <c r="I31" i="52"/>
  <c r="I26" i="52"/>
  <c r="C15" i="52"/>
  <c r="C13" i="52"/>
  <c r="C11" i="52"/>
  <c r="C9" i="52"/>
  <c r="C7" i="52"/>
  <c r="C5" i="52"/>
  <c r="D13" i="52"/>
  <c r="D11" i="52"/>
  <c r="D9" i="52"/>
  <c r="D7" i="52"/>
  <c r="D5" i="52"/>
  <c r="K15" i="52"/>
  <c r="B49" i="52" s="1"/>
  <c r="K13" i="52"/>
  <c r="K26" i="52" s="1"/>
  <c r="K11" i="52"/>
  <c r="B37" i="52" s="1"/>
  <c r="K9" i="52"/>
  <c r="K7" i="52"/>
  <c r="K4" i="52"/>
  <c r="B18" i="52" s="1"/>
  <c r="D7" i="56"/>
  <c r="K5" i="52"/>
  <c r="K41" i="52" s="1"/>
  <c r="D15" i="52"/>
  <c r="K22" i="52"/>
  <c r="B33" i="52"/>
  <c r="B4" i="56"/>
  <c r="R47" i="51"/>
  <c r="R45" i="51"/>
  <c r="I35" i="51"/>
  <c r="I33" i="51"/>
  <c r="I31" i="51"/>
  <c r="R29" i="51"/>
  <c r="I29" i="51"/>
  <c r="I26" i="51"/>
  <c r="R26" i="51"/>
  <c r="B22" i="52" l="1"/>
  <c r="B26" i="52"/>
  <c r="K31" i="52"/>
  <c r="B39" i="52" s="1"/>
  <c r="K35" i="52"/>
  <c r="K39" i="52"/>
  <c r="K43" i="52"/>
  <c r="K47" i="52"/>
  <c r="K20" i="52"/>
  <c r="K24" i="52"/>
  <c r="B31" i="52"/>
  <c r="B35" i="52"/>
  <c r="B43" i="52"/>
  <c r="B47" i="52"/>
  <c r="B20" i="52"/>
  <c r="B24" i="52"/>
  <c r="K29" i="52"/>
  <c r="K33" i="52"/>
  <c r="K37" i="52"/>
  <c r="K45" i="52"/>
  <c r="K49" i="52"/>
  <c r="B29" i="52"/>
  <c r="B41" i="52"/>
  <c r="B45" i="52"/>
  <c r="K4" i="51"/>
  <c r="C15" i="51"/>
  <c r="C13" i="51"/>
  <c r="D15" i="51"/>
  <c r="D13" i="51"/>
  <c r="K15" i="51"/>
  <c r="B45" i="51" s="1"/>
  <c r="K13" i="51"/>
  <c r="K49" i="51" s="1"/>
  <c r="B49" i="51" l="1"/>
  <c r="B47" i="51"/>
  <c r="B41" i="51"/>
  <c r="B43" i="51"/>
  <c r="L4" i="57" l="1"/>
  <c r="B16" i="57"/>
  <c r="C11" i="57"/>
  <c r="C13" i="57"/>
  <c r="L13" i="57"/>
  <c r="L34" i="57" s="1"/>
  <c r="D11" i="57"/>
  <c r="L11" i="57"/>
  <c r="B34" i="57" s="1"/>
  <c r="D9" i="57"/>
  <c r="C9" i="57"/>
  <c r="L9" i="57"/>
  <c r="B36" i="57" s="1"/>
  <c r="D7" i="57"/>
  <c r="C7" i="57"/>
  <c r="L7" i="57"/>
  <c r="L18" i="57" s="1"/>
  <c r="D5" i="57"/>
  <c r="C5" i="57"/>
  <c r="L5" i="57"/>
  <c r="B24" i="57" s="1"/>
  <c r="N24" i="57"/>
  <c r="N36" i="57" s="1"/>
  <c r="D13" i="57"/>
  <c r="F15" i="56"/>
  <c r="E15" i="56"/>
  <c r="D41" i="52" s="1"/>
  <c r="D15" i="56"/>
  <c r="C95" i="56" s="1"/>
  <c r="F13" i="56"/>
  <c r="E13" i="56"/>
  <c r="D13" i="56"/>
  <c r="F11" i="56"/>
  <c r="E11" i="56"/>
  <c r="D11" i="56"/>
  <c r="N101" i="56" s="1"/>
  <c r="F9" i="56"/>
  <c r="E9" i="56"/>
  <c r="D9" i="56"/>
  <c r="C68" i="56" s="1"/>
  <c r="F7" i="56"/>
  <c r="E7" i="56"/>
  <c r="M20" i="52" s="1"/>
  <c r="F5" i="56"/>
  <c r="E5" i="56"/>
  <c r="D20" i="52" s="1"/>
  <c r="D5" i="56"/>
  <c r="B15" i="56"/>
  <c r="B108" i="56" s="1"/>
  <c r="B13" i="56"/>
  <c r="B24" i="56" s="1"/>
  <c r="B11" i="56"/>
  <c r="B9" i="56"/>
  <c r="B7" i="56"/>
  <c r="M75" i="56" s="1"/>
  <c r="B5" i="56"/>
  <c r="M24" i="56" s="1"/>
  <c r="Q111" i="56"/>
  <c r="R111" i="56" s="1"/>
  <c r="G111" i="56"/>
  <c r="Q110" i="56"/>
  <c r="R110" i="56" s="1"/>
  <c r="G110" i="56"/>
  <c r="Q109" i="56"/>
  <c r="R109" i="56" s="1"/>
  <c r="G109" i="56"/>
  <c r="S108" i="56"/>
  <c r="P108" i="56"/>
  <c r="N49" i="52" s="1"/>
  <c r="H108" i="56"/>
  <c r="F108" i="56"/>
  <c r="E108" i="56"/>
  <c r="E49" i="52" s="1"/>
  <c r="Q105" i="56"/>
  <c r="R105" i="56" s="1"/>
  <c r="G105" i="56"/>
  <c r="Q104" i="56"/>
  <c r="R104" i="56" s="1"/>
  <c r="G104" i="56"/>
  <c r="Q103" i="56"/>
  <c r="R103" i="56" s="1"/>
  <c r="G103" i="56"/>
  <c r="S102" i="56"/>
  <c r="Q47" i="52" s="1"/>
  <c r="P102" i="56"/>
  <c r="N47" i="52" s="1"/>
  <c r="H102" i="56"/>
  <c r="F102" i="56"/>
  <c r="E102" i="56"/>
  <c r="Q99" i="56"/>
  <c r="R99" i="56" s="1"/>
  <c r="G99" i="56"/>
  <c r="Q98" i="56"/>
  <c r="R98" i="56" s="1"/>
  <c r="G98" i="56"/>
  <c r="Q97" i="56"/>
  <c r="R97" i="56" s="1"/>
  <c r="G97" i="56"/>
  <c r="S96" i="56"/>
  <c r="Q45" i="52" s="1"/>
  <c r="P96" i="56"/>
  <c r="N45" i="52" s="1"/>
  <c r="H96" i="56"/>
  <c r="F96" i="56"/>
  <c r="F45" i="52" s="1"/>
  <c r="E96" i="56"/>
  <c r="E45" i="52" s="1"/>
  <c r="Q93" i="56"/>
  <c r="R93" i="56" s="1"/>
  <c r="G93" i="56"/>
  <c r="R92" i="56"/>
  <c r="G92" i="56"/>
  <c r="Q91" i="56"/>
  <c r="R91" i="56" s="1"/>
  <c r="G91" i="56"/>
  <c r="R43" i="52"/>
  <c r="S90" i="56"/>
  <c r="Q43" i="52" s="1"/>
  <c r="P90" i="56"/>
  <c r="N43" i="52" s="1"/>
  <c r="H90" i="56"/>
  <c r="F90" i="56"/>
  <c r="F43" i="52" s="1"/>
  <c r="E90" i="56"/>
  <c r="E43" i="52" s="1"/>
  <c r="Q85" i="56"/>
  <c r="R85" i="56" s="1"/>
  <c r="G85" i="56"/>
  <c r="R84" i="56"/>
  <c r="G84" i="56"/>
  <c r="Q83" i="56"/>
  <c r="R83" i="56" s="1"/>
  <c r="G83" i="56"/>
  <c r="S82" i="56"/>
  <c r="Q41" i="52" s="1"/>
  <c r="P82" i="56"/>
  <c r="N41" i="52" s="1"/>
  <c r="H82" i="56"/>
  <c r="F82" i="56"/>
  <c r="E82" i="56"/>
  <c r="R78" i="56"/>
  <c r="G78" i="56"/>
  <c r="Q77" i="56"/>
  <c r="R77" i="56" s="1"/>
  <c r="G77" i="56"/>
  <c r="Q76" i="56"/>
  <c r="R76" i="56" s="1"/>
  <c r="G76" i="56"/>
  <c r="S75" i="56"/>
  <c r="P75" i="56"/>
  <c r="E33" i="52" s="1"/>
  <c r="H75" i="56"/>
  <c r="F75" i="56"/>
  <c r="O33" i="52" s="1"/>
  <c r="E75" i="56"/>
  <c r="N33" i="52" s="1"/>
  <c r="R72" i="56"/>
  <c r="G72" i="56"/>
  <c r="R71" i="56"/>
  <c r="G71" i="56"/>
  <c r="Q70" i="56"/>
  <c r="R70" i="56" s="1"/>
  <c r="G70" i="56"/>
  <c r="S69" i="56"/>
  <c r="P69" i="56"/>
  <c r="N39" i="52" s="1"/>
  <c r="H69" i="56"/>
  <c r="H39" i="52" s="1"/>
  <c r="F69" i="56"/>
  <c r="F39" i="52" s="1"/>
  <c r="E69" i="56"/>
  <c r="Q66" i="56"/>
  <c r="R66" i="56" s="1"/>
  <c r="G66" i="56"/>
  <c r="Q65" i="56"/>
  <c r="R65" i="56" s="1"/>
  <c r="G65" i="56"/>
  <c r="Q64" i="56"/>
  <c r="R64" i="56" s="1"/>
  <c r="G64" i="56"/>
  <c r="S63" i="56"/>
  <c r="H22" i="52" s="1"/>
  <c r="P63" i="56"/>
  <c r="E22" i="52" s="1"/>
  <c r="H63" i="56"/>
  <c r="Q22" i="52" s="1"/>
  <c r="F63" i="56"/>
  <c r="O22" i="52" s="1"/>
  <c r="E63" i="56"/>
  <c r="N22" i="52" s="1"/>
  <c r="Q60" i="56"/>
  <c r="R60" i="56" s="1"/>
  <c r="G60" i="56"/>
  <c r="Q59" i="56"/>
  <c r="R59" i="56" s="1"/>
  <c r="G59" i="56"/>
  <c r="Q58" i="56"/>
  <c r="R58" i="56" s="1"/>
  <c r="G58" i="56"/>
  <c r="S57" i="56"/>
  <c r="P57" i="56"/>
  <c r="H57" i="56"/>
  <c r="F57" i="56"/>
  <c r="E57" i="56"/>
  <c r="E31" i="52" s="1"/>
  <c r="Q52" i="56"/>
  <c r="R52" i="56" s="1"/>
  <c r="G52" i="56"/>
  <c r="R51" i="56"/>
  <c r="G51" i="56"/>
  <c r="Q50" i="56"/>
  <c r="R50" i="56" s="1"/>
  <c r="G50" i="56"/>
  <c r="S49" i="56"/>
  <c r="P49" i="56"/>
  <c r="H49" i="56"/>
  <c r="F49" i="56"/>
  <c r="F35" i="52" s="1"/>
  <c r="E49" i="56"/>
  <c r="E35" i="52" s="1"/>
  <c r="R46" i="56"/>
  <c r="Q46" i="56"/>
  <c r="G46" i="56"/>
  <c r="Q45" i="56"/>
  <c r="R45" i="56" s="1"/>
  <c r="G45" i="56"/>
  <c r="Q44" i="56"/>
  <c r="R44" i="56" s="1"/>
  <c r="G44" i="56"/>
  <c r="S43" i="56"/>
  <c r="Q24" i="52" s="1"/>
  <c r="P43" i="56"/>
  <c r="N24" i="52" s="1"/>
  <c r="H43" i="56"/>
  <c r="H24" i="52" s="1"/>
  <c r="F43" i="56"/>
  <c r="F24" i="52" s="1"/>
  <c r="E43" i="56"/>
  <c r="E24" i="52" s="1"/>
  <c r="Q40" i="56"/>
  <c r="R40" i="56" s="1"/>
  <c r="G40" i="56"/>
  <c r="Q39" i="56"/>
  <c r="R39" i="56" s="1"/>
  <c r="G39" i="56"/>
  <c r="Q38" i="56"/>
  <c r="R38" i="56" s="1"/>
  <c r="G38" i="56"/>
  <c r="S37" i="56"/>
  <c r="P37" i="56"/>
  <c r="N29" i="52" s="1"/>
  <c r="I29" i="52"/>
  <c r="H37" i="56"/>
  <c r="H29" i="52" s="1"/>
  <c r="F37" i="56"/>
  <c r="F29" i="52" s="1"/>
  <c r="E37" i="56"/>
  <c r="E29" i="52" s="1"/>
  <c r="R34" i="56"/>
  <c r="G34" i="56"/>
  <c r="Q33" i="56"/>
  <c r="R33" i="56" s="1"/>
  <c r="G33" i="56"/>
  <c r="Q32" i="56"/>
  <c r="R32" i="56" s="1"/>
  <c r="G32" i="56"/>
  <c r="S31" i="56"/>
  <c r="P31" i="56"/>
  <c r="N37" i="52" s="1"/>
  <c r="H31" i="56"/>
  <c r="F31" i="56"/>
  <c r="E31" i="56"/>
  <c r="E37" i="52" s="1"/>
  <c r="N30" i="56"/>
  <c r="Q27" i="56"/>
  <c r="R27" i="56" s="1"/>
  <c r="G27" i="56"/>
  <c r="Q26" i="56"/>
  <c r="R26" i="56" s="1"/>
  <c r="G26" i="56"/>
  <c r="D26" i="56"/>
  <c r="D27" i="56" s="1"/>
  <c r="R25" i="56"/>
  <c r="G25" i="56"/>
  <c r="S24" i="56"/>
  <c r="H26" i="52" s="1"/>
  <c r="P24" i="56"/>
  <c r="E26" i="52" s="1"/>
  <c r="H24" i="56"/>
  <c r="Q26" i="52" s="1"/>
  <c r="F24" i="56"/>
  <c r="O26" i="52" s="1"/>
  <c r="E24" i="56"/>
  <c r="N26" i="52" s="1"/>
  <c r="C23" i="56"/>
  <c r="R21" i="56"/>
  <c r="G21" i="56"/>
  <c r="Q20" i="56"/>
  <c r="R20" i="56" s="1"/>
  <c r="G20" i="56"/>
  <c r="R19" i="56"/>
  <c r="G19" i="56"/>
  <c r="S18" i="56"/>
  <c r="Q20" i="52" s="1"/>
  <c r="P18" i="56"/>
  <c r="N20" i="52" s="1"/>
  <c r="H18" i="56"/>
  <c r="F18" i="56"/>
  <c r="E18" i="56"/>
  <c r="E20" i="52" s="1"/>
  <c r="A18" i="56"/>
  <c r="L24" i="56" s="1"/>
  <c r="A43" i="56" s="1"/>
  <c r="L63" i="56" s="1"/>
  <c r="C17" i="56"/>
  <c r="D90" i="56"/>
  <c r="N107" i="56"/>
  <c r="M102" i="56"/>
  <c r="M49" i="56"/>
  <c r="O90" i="56"/>
  <c r="N74" i="56"/>
  <c r="O82" i="56"/>
  <c r="N81" i="56"/>
  <c r="S108" i="54"/>
  <c r="P108" i="54"/>
  <c r="N49" i="51" s="1"/>
  <c r="S102" i="54"/>
  <c r="Q47" i="51" s="1"/>
  <c r="P102" i="54"/>
  <c r="N47" i="51" s="1"/>
  <c r="S96" i="54"/>
  <c r="Q45" i="51" s="1"/>
  <c r="P96" i="54"/>
  <c r="N45" i="51" s="1"/>
  <c r="S90" i="54"/>
  <c r="P90" i="54"/>
  <c r="N43" i="51" s="1"/>
  <c r="S82" i="54"/>
  <c r="P82" i="54"/>
  <c r="N41" i="51" s="1"/>
  <c r="H108" i="54"/>
  <c r="F108" i="54"/>
  <c r="F49" i="51" s="1"/>
  <c r="E108" i="54"/>
  <c r="E49" i="51" s="1"/>
  <c r="H102" i="54"/>
  <c r="F102" i="54"/>
  <c r="E102" i="54"/>
  <c r="H96" i="54"/>
  <c r="H45" i="51" s="1"/>
  <c r="F96" i="54"/>
  <c r="E96" i="54"/>
  <c r="E45" i="51" s="1"/>
  <c r="H90" i="54"/>
  <c r="F90" i="54"/>
  <c r="E90" i="54"/>
  <c r="E43" i="51" s="1"/>
  <c r="H82" i="54"/>
  <c r="F82" i="54"/>
  <c r="E82" i="54"/>
  <c r="E69" i="54"/>
  <c r="E39" i="51" s="1"/>
  <c r="Q111" i="54"/>
  <c r="R111" i="54" s="1"/>
  <c r="G111" i="54"/>
  <c r="Q110" i="54"/>
  <c r="R110" i="54" s="1"/>
  <c r="G110" i="54"/>
  <c r="Q109" i="54"/>
  <c r="R109" i="54" s="1"/>
  <c r="G109" i="54"/>
  <c r="Q105" i="54"/>
  <c r="R105" i="54" s="1"/>
  <c r="G105" i="54"/>
  <c r="R104" i="54"/>
  <c r="G104" i="54"/>
  <c r="Q103" i="54"/>
  <c r="G103" i="54"/>
  <c r="Q99" i="54"/>
  <c r="R99" i="54" s="1"/>
  <c r="G99" i="54"/>
  <c r="Q98" i="54"/>
  <c r="R98" i="54" s="1"/>
  <c r="G98" i="54"/>
  <c r="Q97" i="54"/>
  <c r="R97" i="54" s="1"/>
  <c r="G97" i="54"/>
  <c r="R93" i="54"/>
  <c r="G93" i="54"/>
  <c r="R92" i="54"/>
  <c r="G92" i="54"/>
  <c r="Q90" i="54"/>
  <c r="G91" i="54"/>
  <c r="Q85" i="54"/>
  <c r="R85" i="54" s="1"/>
  <c r="G85" i="54"/>
  <c r="R84" i="54"/>
  <c r="G84" i="54"/>
  <c r="Q83" i="54"/>
  <c r="R83" i="54" s="1"/>
  <c r="G83" i="54"/>
  <c r="F15" i="54"/>
  <c r="E15" i="54"/>
  <c r="D41" i="51" s="1"/>
  <c r="D15" i="54"/>
  <c r="C107" i="54" s="1"/>
  <c r="B15" i="54"/>
  <c r="B102" i="54" s="1"/>
  <c r="F13" i="54"/>
  <c r="E13" i="54"/>
  <c r="M26" i="51" s="1"/>
  <c r="D13" i="54"/>
  <c r="N107" i="54" s="1"/>
  <c r="B13" i="54"/>
  <c r="M108" i="54" s="1"/>
  <c r="F11" i="54"/>
  <c r="E11" i="54"/>
  <c r="D11" i="54"/>
  <c r="N101" i="54" s="1"/>
  <c r="B11" i="54"/>
  <c r="B49" i="54" s="1"/>
  <c r="F9" i="54"/>
  <c r="E9" i="54"/>
  <c r="M22" i="51" s="1"/>
  <c r="D9" i="54"/>
  <c r="N95" i="54" s="1"/>
  <c r="B9" i="54"/>
  <c r="M96" i="54" s="1"/>
  <c r="F7" i="54"/>
  <c r="E7" i="54"/>
  <c r="M20" i="51" s="1"/>
  <c r="D7" i="54"/>
  <c r="N89" i="54" s="1"/>
  <c r="B7" i="54"/>
  <c r="M90" i="54" s="1"/>
  <c r="F5" i="54"/>
  <c r="E5" i="54"/>
  <c r="D20" i="51" s="1"/>
  <c r="D5" i="54"/>
  <c r="N81" i="54" s="1"/>
  <c r="B5" i="54"/>
  <c r="M82" i="54" s="1"/>
  <c r="F13" i="55"/>
  <c r="E13" i="55"/>
  <c r="O67" i="55" s="1"/>
  <c r="D13" i="55"/>
  <c r="C72" i="55" s="1"/>
  <c r="B13" i="55"/>
  <c r="M67" i="55" s="1"/>
  <c r="F11" i="55"/>
  <c r="E11" i="55"/>
  <c r="N22" i="57" s="1"/>
  <c r="D11" i="55"/>
  <c r="N34" i="55" s="1"/>
  <c r="B11" i="55"/>
  <c r="M41" i="55" s="1"/>
  <c r="F9" i="55"/>
  <c r="E9" i="55"/>
  <c r="N20" i="57" s="1"/>
  <c r="D36" i="57" s="1"/>
  <c r="D9" i="55"/>
  <c r="C66" i="55" s="1"/>
  <c r="B9" i="55"/>
  <c r="M47" i="55" s="1"/>
  <c r="F7" i="55"/>
  <c r="E7" i="55"/>
  <c r="O16" i="55" s="1"/>
  <c r="D7" i="55"/>
  <c r="N72" i="55" s="1"/>
  <c r="E5" i="55"/>
  <c r="O61" i="55" s="1"/>
  <c r="B7" i="55"/>
  <c r="B55" i="55" s="1"/>
  <c r="F5" i="55"/>
  <c r="D5" i="55"/>
  <c r="N60" i="55" s="1"/>
  <c r="B5" i="55"/>
  <c r="M61" i="55" s="1"/>
  <c r="R76" i="55"/>
  <c r="G76" i="55"/>
  <c r="Q75" i="55"/>
  <c r="R75" i="55" s="1"/>
  <c r="G75" i="55"/>
  <c r="R74" i="55"/>
  <c r="G74" i="55"/>
  <c r="S73" i="55"/>
  <c r="P73" i="55"/>
  <c r="E30" i="57" s="1"/>
  <c r="H73" i="55"/>
  <c r="J73" i="55" s="1"/>
  <c r="F73" i="55"/>
  <c r="E73" i="55"/>
  <c r="O30" i="57" s="1"/>
  <c r="B73" i="55"/>
  <c r="Q70" i="55"/>
  <c r="R70" i="55" s="1"/>
  <c r="G70" i="55"/>
  <c r="Q69" i="55"/>
  <c r="R69" i="55" s="1"/>
  <c r="G69" i="55"/>
  <c r="Q68" i="55"/>
  <c r="R68" i="55" s="1"/>
  <c r="G68" i="55"/>
  <c r="S67" i="55"/>
  <c r="U67" i="55" s="1"/>
  <c r="P67" i="55"/>
  <c r="O36" i="57" s="1"/>
  <c r="H67" i="55"/>
  <c r="F67" i="55"/>
  <c r="E67" i="55"/>
  <c r="E36" i="57" s="1"/>
  <c r="N66" i="55"/>
  <c r="Q64" i="55"/>
  <c r="R64" i="55" s="1"/>
  <c r="G64" i="55"/>
  <c r="Q63" i="55"/>
  <c r="R63" i="55" s="1"/>
  <c r="G63" i="55"/>
  <c r="Q62" i="55"/>
  <c r="R62" i="55" s="1"/>
  <c r="G62" i="55"/>
  <c r="S61" i="55"/>
  <c r="P61" i="55"/>
  <c r="E20" i="57" s="1"/>
  <c r="H61" i="55"/>
  <c r="J61" i="55" s="1"/>
  <c r="F61" i="55"/>
  <c r="E61" i="55"/>
  <c r="O20" i="57" s="1"/>
  <c r="R58" i="55"/>
  <c r="G58" i="55"/>
  <c r="R57" i="55"/>
  <c r="G57" i="55"/>
  <c r="G56" i="55"/>
  <c r="S55" i="55"/>
  <c r="P55" i="55"/>
  <c r="O28" i="57" s="1"/>
  <c r="H55" i="55"/>
  <c r="J55" i="55" s="1"/>
  <c r="F55" i="55"/>
  <c r="F28" i="57" s="1"/>
  <c r="E55" i="55"/>
  <c r="E28" i="57" s="1"/>
  <c r="Q50" i="55"/>
  <c r="G50" i="55"/>
  <c r="R49" i="55"/>
  <c r="G49" i="55"/>
  <c r="R48" i="55"/>
  <c r="G48" i="55"/>
  <c r="S47" i="55"/>
  <c r="U47" i="55" s="1"/>
  <c r="P47" i="55"/>
  <c r="O32" i="57" s="1"/>
  <c r="H47" i="55"/>
  <c r="F47" i="55"/>
  <c r="E47" i="55"/>
  <c r="E32" i="57" s="1"/>
  <c r="B47" i="55"/>
  <c r="R44" i="55"/>
  <c r="G44" i="55"/>
  <c r="R43" i="55"/>
  <c r="G43" i="55"/>
  <c r="R42" i="55"/>
  <c r="G42" i="55"/>
  <c r="S41" i="55"/>
  <c r="P41" i="55"/>
  <c r="O22" i="57" s="1"/>
  <c r="H41" i="55"/>
  <c r="F41" i="55"/>
  <c r="G41" i="55" s="1"/>
  <c r="G22" i="57" s="1"/>
  <c r="E41" i="55"/>
  <c r="E22" i="57" s="1"/>
  <c r="Q38" i="55"/>
  <c r="R38" i="55" s="1"/>
  <c r="G38" i="55"/>
  <c r="Q37" i="55"/>
  <c r="R37" i="55" s="1"/>
  <c r="G37" i="55"/>
  <c r="Q36" i="55"/>
  <c r="R36" i="55" s="1"/>
  <c r="G36" i="55"/>
  <c r="S35" i="55"/>
  <c r="P35" i="55"/>
  <c r="O26" i="57" s="1"/>
  <c r="H35" i="55"/>
  <c r="F35" i="55"/>
  <c r="G35" i="55" s="1"/>
  <c r="G26" i="57" s="1"/>
  <c r="E35" i="55"/>
  <c r="E26" i="57" s="1"/>
  <c r="R32" i="55"/>
  <c r="G32" i="55"/>
  <c r="R31" i="55"/>
  <c r="G31" i="55"/>
  <c r="R30" i="55"/>
  <c r="G30" i="55"/>
  <c r="S29" i="55"/>
  <c r="P29" i="55"/>
  <c r="O34" i="57" s="1"/>
  <c r="O29" i="55"/>
  <c r="O30" i="55" s="1"/>
  <c r="M29" i="55"/>
  <c r="H29" i="55"/>
  <c r="F29" i="55"/>
  <c r="E29" i="55"/>
  <c r="E34" i="57" s="1"/>
  <c r="N28" i="55"/>
  <c r="Q25" i="55"/>
  <c r="R25" i="55" s="1"/>
  <c r="G25" i="55"/>
  <c r="R24" i="55"/>
  <c r="G24" i="55"/>
  <c r="D24" i="55"/>
  <c r="D25" i="55" s="1"/>
  <c r="Q23" i="55"/>
  <c r="G23" i="55"/>
  <c r="S22" i="55"/>
  <c r="U22" i="55" s="1"/>
  <c r="I24" i="57" s="1"/>
  <c r="P22" i="55"/>
  <c r="E24" i="57" s="1"/>
  <c r="H22" i="55"/>
  <c r="J22" i="55" s="1"/>
  <c r="S24" i="57" s="1"/>
  <c r="F22" i="55"/>
  <c r="P24" i="57" s="1"/>
  <c r="E22" i="55"/>
  <c r="O24" i="57" s="1"/>
  <c r="B22" i="55"/>
  <c r="C21" i="55"/>
  <c r="Q19" i="55"/>
  <c r="G19" i="55"/>
  <c r="Q18" i="55"/>
  <c r="R18" i="55" s="1"/>
  <c r="G18" i="55"/>
  <c r="R17" i="55"/>
  <c r="G17" i="55"/>
  <c r="S16" i="55"/>
  <c r="U16" i="55" s="1"/>
  <c r="S18" i="57" s="1"/>
  <c r="P16" i="55"/>
  <c r="O18" i="57" s="1"/>
  <c r="H16" i="55"/>
  <c r="F16" i="55"/>
  <c r="E16" i="55"/>
  <c r="E18" i="57" s="1"/>
  <c r="B16" i="55"/>
  <c r="A16" i="55"/>
  <c r="L22" i="55" s="1"/>
  <c r="A41" i="55" s="1"/>
  <c r="L61" i="55" s="1"/>
  <c r="N54" i="55"/>
  <c r="B67" i="55"/>
  <c r="R78" i="54"/>
  <c r="G78" i="54"/>
  <c r="Q77" i="54"/>
  <c r="R77" i="54" s="1"/>
  <c r="G77" i="54"/>
  <c r="R76" i="54"/>
  <c r="G76" i="54"/>
  <c r="S75" i="54"/>
  <c r="H33" i="51" s="1"/>
  <c r="P75" i="54"/>
  <c r="E33" i="51" s="1"/>
  <c r="H75" i="54"/>
  <c r="F75" i="54"/>
  <c r="O33" i="51" s="1"/>
  <c r="E75" i="54"/>
  <c r="N33" i="51" s="1"/>
  <c r="B75" i="54"/>
  <c r="C74" i="54"/>
  <c r="Q72" i="54"/>
  <c r="R72" i="54" s="1"/>
  <c r="G72" i="54"/>
  <c r="Q71" i="54"/>
  <c r="R71" i="54" s="1"/>
  <c r="G71" i="54"/>
  <c r="R70" i="54"/>
  <c r="G70" i="54"/>
  <c r="S69" i="54"/>
  <c r="P69" i="54"/>
  <c r="N39" i="51" s="1"/>
  <c r="H69" i="54"/>
  <c r="F69" i="54"/>
  <c r="Q66" i="54"/>
  <c r="R66" i="54" s="1"/>
  <c r="G66" i="54"/>
  <c r="R65" i="54"/>
  <c r="G65" i="54"/>
  <c r="R64" i="54"/>
  <c r="G64" i="54"/>
  <c r="S63" i="54"/>
  <c r="H22" i="51" s="1"/>
  <c r="P63" i="54"/>
  <c r="E22" i="51" s="1"/>
  <c r="M63" i="54"/>
  <c r="H63" i="54"/>
  <c r="F63" i="54"/>
  <c r="E63" i="54"/>
  <c r="N22" i="51" s="1"/>
  <c r="Q60" i="54"/>
  <c r="R60" i="54" s="1"/>
  <c r="G60" i="54"/>
  <c r="Q59" i="54"/>
  <c r="R59" i="54" s="1"/>
  <c r="G59" i="54"/>
  <c r="Q58" i="54"/>
  <c r="R58" i="54" s="1"/>
  <c r="G58" i="54"/>
  <c r="S57" i="54"/>
  <c r="P57" i="54"/>
  <c r="H57" i="54"/>
  <c r="H31" i="51" s="1"/>
  <c r="F57" i="54"/>
  <c r="E57" i="54"/>
  <c r="Q52" i="54"/>
  <c r="R52" i="54" s="1"/>
  <c r="G52" i="54"/>
  <c r="R51" i="54"/>
  <c r="G51" i="54"/>
  <c r="Q50" i="54"/>
  <c r="R50" i="54" s="1"/>
  <c r="G50" i="54"/>
  <c r="S49" i="54"/>
  <c r="P49" i="54"/>
  <c r="H49" i="54"/>
  <c r="H35" i="51" s="1"/>
  <c r="F49" i="54"/>
  <c r="F35" i="51" s="1"/>
  <c r="E49" i="54"/>
  <c r="E35" i="51" s="1"/>
  <c r="Q46" i="54"/>
  <c r="R46" i="54" s="1"/>
  <c r="G46" i="54"/>
  <c r="Q45" i="54"/>
  <c r="R45" i="54" s="1"/>
  <c r="G45" i="54"/>
  <c r="Q44" i="54"/>
  <c r="R44" i="54" s="1"/>
  <c r="G44" i="54"/>
  <c r="S43" i="54"/>
  <c r="P43" i="54"/>
  <c r="N24" i="51" s="1"/>
  <c r="H43" i="54"/>
  <c r="F43" i="54"/>
  <c r="E43" i="54"/>
  <c r="E24" i="51" s="1"/>
  <c r="B43" i="54"/>
  <c r="Q40" i="54"/>
  <c r="R40" i="54" s="1"/>
  <c r="G40" i="54"/>
  <c r="Q39" i="54"/>
  <c r="R39" i="54" s="1"/>
  <c r="G39" i="54"/>
  <c r="Q38" i="54"/>
  <c r="R38" i="54" s="1"/>
  <c r="G38" i="54"/>
  <c r="S37" i="54"/>
  <c r="Q29" i="51" s="1"/>
  <c r="P37" i="54"/>
  <c r="N29" i="51" s="1"/>
  <c r="H37" i="54"/>
  <c r="H29" i="51" s="1"/>
  <c r="F37" i="54"/>
  <c r="E37" i="54"/>
  <c r="E29" i="51" s="1"/>
  <c r="Q34" i="54"/>
  <c r="R34" i="54" s="1"/>
  <c r="G34" i="54"/>
  <c r="Q33" i="54"/>
  <c r="R33" i="54" s="1"/>
  <c r="G33" i="54"/>
  <c r="Q32" i="54"/>
  <c r="R32" i="54" s="1"/>
  <c r="G32" i="54"/>
  <c r="S31" i="54"/>
  <c r="P31" i="54"/>
  <c r="N37" i="51" s="1"/>
  <c r="H31" i="54"/>
  <c r="H37" i="51" s="1"/>
  <c r="F31" i="54"/>
  <c r="E31" i="54"/>
  <c r="E37" i="51" s="1"/>
  <c r="Q27" i="54"/>
  <c r="R27" i="54" s="1"/>
  <c r="G27" i="54"/>
  <c r="Q26" i="54"/>
  <c r="R26" i="54" s="1"/>
  <c r="G26" i="54"/>
  <c r="D26" i="54"/>
  <c r="D27" i="54" s="1"/>
  <c r="Q25" i="54"/>
  <c r="G25" i="54"/>
  <c r="S24" i="54"/>
  <c r="H26" i="51" s="1"/>
  <c r="P24" i="54"/>
  <c r="E26" i="51" s="1"/>
  <c r="H24" i="54"/>
  <c r="Q26" i="51" s="1"/>
  <c r="F24" i="54"/>
  <c r="E24" i="54"/>
  <c r="N26" i="51" s="1"/>
  <c r="B24" i="54"/>
  <c r="C23" i="54"/>
  <c r="Q21" i="54"/>
  <c r="R21" i="54" s="1"/>
  <c r="G21" i="54"/>
  <c r="R20" i="54"/>
  <c r="G20" i="54"/>
  <c r="Q19" i="54"/>
  <c r="G19" i="54"/>
  <c r="S18" i="54"/>
  <c r="P18" i="54"/>
  <c r="N20" i="51" s="1"/>
  <c r="I20" i="51"/>
  <c r="H18" i="54"/>
  <c r="H20" i="51" s="1"/>
  <c r="F18" i="54"/>
  <c r="F20" i="51" s="1"/>
  <c r="E18" i="54"/>
  <c r="E20" i="51" s="1"/>
  <c r="A18" i="54"/>
  <c r="L24" i="54" s="1"/>
  <c r="A43" i="54" s="1"/>
  <c r="L63" i="54" s="1"/>
  <c r="O49" i="54"/>
  <c r="M75" i="54"/>
  <c r="Q18" i="54" l="1"/>
  <c r="Q24" i="54"/>
  <c r="F26" i="51" s="1"/>
  <c r="B82" i="54"/>
  <c r="G82" i="54"/>
  <c r="G47" i="55"/>
  <c r="G32" i="57" s="1"/>
  <c r="G29" i="55"/>
  <c r="G34" i="57" s="1"/>
  <c r="G13" i="51"/>
  <c r="G82" i="56"/>
  <c r="G16" i="55"/>
  <c r="G18" i="57" s="1"/>
  <c r="D69" i="56"/>
  <c r="M22" i="52"/>
  <c r="M31" i="54"/>
  <c r="Q96" i="56"/>
  <c r="O45" i="52" s="1"/>
  <c r="G5" i="51"/>
  <c r="C46" i="55"/>
  <c r="M35" i="55"/>
  <c r="D39" i="51"/>
  <c r="M41" i="52"/>
  <c r="D26" i="52"/>
  <c r="D22" i="52"/>
  <c r="F5" i="52" s="1"/>
  <c r="D24" i="52"/>
  <c r="D31" i="56"/>
  <c r="M24" i="52"/>
  <c r="B22" i="57"/>
  <c r="M16" i="55"/>
  <c r="Q63" i="54"/>
  <c r="F22" i="51" s="1"/>
  <c r="Q37" i="56"/>
  <c r="O29" i="52" s="1"/>
  <c r="Q31" i="54"/>
  <c r="O37" i="51" s="1"/>
  <c r="G75" i="54"/>
  <c r="P33" i="51" s="1"/>
  <c r="N40" i="55"/>
  <c r="G5" i="52"/>
  <c r="G24" i="56"/>
  <c r="P26" i="52" s="1"/>
  <c r="M24" i="54"/>
  <c r="G7" i="51"/>
  <c r="G11" i="51"/>
  <c r="D31" i="52"/>
  <c r="D29" i="52"/>
  <c r="M43" i="52"/>
  <c r="D33" i="52"/>
  <c r="B20" i="57"/>
  <c r="D47" i="52"/>
  <c r="D43" i="52"/>
  <c r="D45" i="52"/>
  <c r="D49" i="52"/>
  <c r="B18" i="54"/>
  <c r="M69" i="54"/>
  <c r="Q102" i="54"/>
  <c r="O47" i="51" s="1"/>
  <c r="G37" i="56"/>
  <c r="G29" i="52" s="1"/>
  <c r="G43" i="56"/>
  <c r="G24" i="52" s="1"/>
  <c r="O108" i="56"/>
  <c r="M26" i="52"/>
  <c r="B29" i="55"/>
  <c r="M49" i="54"/>
  <c r="N15" i="55"/>
  <c r="C34" i="55"/>
  <c r="G13" i="57"/>
  <c r="J16" i="55"/>
  <c r="I18" i="57" s="1"/>
  <c r="J47" i="55"/>
  <c r="I32" i="57" s="1"/>
  <c r="U41" i="55"/>
  <c r="S22" i="57" s="1"/>
  <c r="R26" i="57"/>
  <c r="U35" i="55"/>
  <c r="S26" i="57" s="1"/>
  <c r="H36" i="57"/>
  <c r="J67" i="55"/>
  <c r="I36" i="57" s="1"/>
  <c r="R28" i="57"/>
  <c r="U55" i="55"/>
  <c r="S28" i="57" s="1"/>
  <c r="U73" i="55"/>
  <c r="I30" i="57" s="1"/>
  <c r="H26" i="57"/>
  <c r="J35" i="55"/>
  <c r="I26" i="57" s="1"/>
  <c r="G7" i="57"/>
  <c r="U29" i="55"/>
  <c r="S34" i="57" s="1"/>
  <c r="J29" i="55"/>
  <c r="I34" i="57" s="1"/>
  <c r="H20" i="57"/>
  <c r="U61" i="55"/>
  <c r="H22" i="57"/>
  <c r="J41" i="55"/>
  <c r="I22" i="57" s="1"/>
  <c r="G5" i="57"/>
  <c r="Q22" i="55"/>
  <c r="R22" i="55" s="1"/>
  <c r="G24" i="57" s="1"/>
  <c r="G11" i="57"/>
  <c r="G9" i="57"/>
  <c r="S30" i="57"/>
  <c r="R30" i="57"/>
  <c r="G73" i="55"/>
  <c r="Q30" i="57" s="1"/>
  <c r="P30" i="57"/>
  <c r="G67" i="55"/>
  <c r="G36" i="57" s="1"/>
  <c r="F36" i="57"/>
  <c r="S20" i="57"/>
  <c r="R20" i="57"/>
  <c r="G61" i="55"/>
  <c r="Q20" i="57" s="1"/>
  <c r="P20" i="57"/>
  <c r="H28" i="57"/>
  <c r="I28" i="57"/>
  <c r="H32" i="57"/>
  <c r="R32" i="57"/>
  <c r="Q41" i="55"/>
  <c r="R41" i="55" s="1"/>
  <c r="Q22" i="57" s="1"/>
  <c r="Q35" i="55"/>
  <c r="R35" i="55" s="1"/>
  <c r="Q26" i="57" s="1"/>
  <c r="H34" i="57"/>
  <c r="F34" i="57"/>
  <c r="G22" i="55"/>
  <c r="Q24" i="57" s="1"/>
  <c r="I49" i="51"/>
  <c r="H49" i="51"/>
  <c r="R49" i="51"/>
  <c r="Q49" i="51"/>
  <c r="I45" i="51"/>
  <c r="G96" i="54"/>
  <c r="G45" i="51" s="1"/>
  <c r="F45" i="51"/>
  <c r="Q96" i="54"/>
  <c r="O45" i="51" s="1"/>
  <c r="H47" i="51"/>
  <c r="H41" i="51"/>
  <c r="G102" i="54"/>
  <c r="E47" i="51"/>
  <c r="E41" i="51"/>
  <c r="F47" i="51"/>
  <c r="F41" i="51"/>
  <c r="R43" i="51"/>
  <c r="Q43" i="51"/>
  <c r="I43" i="51"/>
  <c r="H43" i="51"/>
  <c r="G90" i="54"/>
  <c r="G43" i="51" s="1"/>
  <c r="F43" i="51"/>
  <c r="R90" i="54"/>
  <c r="P43" i="51" s="1"/>
  <c r="O43" i="51"/>
  <c r="R41" i="51"/>
  <c r="Q41" i="51"/>
  <c r="R39" i="51"/>
  <c r="Q39" i="51"/>
  <c r="I39" i="51"/>
  <c r="H39" i="51"/>
  <c r="G69" i="54"/>
  <c r="G39" i="51" s="1"/>
  <c r="F39" i="51"/>
  <c r="R22" i="51"/>
  <c r="Q22" i="51"/>
  <c r="G63" i="54"/>
  <c r="P22" i="51" s="1"/>
  <c r="O22" i="51"/>
  <c r="R63" i="54"/>
  <c r="G22" i="51" s="1"/>
  <c r="I22" i="51"/>
  <c r="Q31" i="51"/>
  <c r="Q35" i="51"/>
  <c r="N35" i="51"/>
  <c r="N31" i="51"/>
  <c r="E28" i="52"/>
  <c r="E31" i="51"/>
  <c r="E28" i="51"/>
  <c r="Q57" i="54"/>
  <c r="G57" i="54"/>
  <c r="G31" i="51" s="1"/>
  <c r="F31" i="51"/>
  <c r="G49" i="54"/>
  <c r="G35" i="51" s="1"/>
  <c r="R24" i="51"/>
  <c r="Q24" i="51"/>
  <c r="M11" i="51" s="1"/>
  <c r="I24" i="51"/>
  <c r="H24" i="51"/>
  <c r="G43" i="54"/>
  <c r="G24" i="51" s="1"/>
  <c r="F24" i="51"/>
  <c r="G37" i="54"/>
  <c r="G29" i="51" s="1"/>
  <c r="F29" i="51"/>
  <c r="R37" i="51"/>
  <c r="Q37" i="51"/>
  <c r="I37" i="51"/>
  <c r="G24" i="54"/>
  <c r="P26" i="51" s="1"/>
  <c r="O26" i="51"/>
  <c r="R20" i="51"/>
  <c r="Q20" i="51"/>
  <c r="R18" i="54"/>
  <c r="P20" i="51" s="1"/>
  <c r="O20" i="51"/>
  <c r="G18" i="54"/>
  <c r="G20" i="51" s="1"/>
  <c r="R19" i="54"/>
  <c r="I49" i="52"/>
  <c r="H49" i="52"/>
  <c r="G108" i="56"/>
  <c r="G49" i="52" s="1"/>
  <c r="F49" i="52"/>
  <c r="R49" i="52"/>
  <c r="Q49" i="52"/>
  <c r="R47" i="52"/>
  <c r="H47" i="52"/>
  <c r="H41" i="52"/>
  <c r="G102" i="56"/>
  <c r="F41" i="52"/>
  <c r="F47" i="52"/>
  <c r="E41" i="52"/>
  <c r="E47" i="52"/>
  <c r="I45" i="52"/>
  <c r="H45" i="52"/>
  <c r="G96" i="56"/>
  <c r="G45" i="52" s="1"/>
  <c r="I43" i="52"/>
  <c r="H43" i="52"/>
  <c r="Q82" i="56"/>
  <c r="O41" i="52" s="1"/>
  <c r="I33" i="52"/>
  <c r="H33" i="52"/>
  <c r="R33" i="52"/>
  <c r="Q33" i="52"/>
  <c r="R39" i="52"/>
  <c r="Q39" i="52"/>
  <c r="G69" i="56"/>
  <c r="G39" i="52" s="1"/>
  <c r="E39" i="52"/>
  <c r="Q69" i="56"/>
  <c r="O39" i="52" s="1"/>
  <c r="R35" i="52"/>
  <c r="Q35" i="52"/>
  <c r="Q31" i="52"/>
  <c r="N35" i="52"/>
  <c r="N31" i="52"/>
  <c r="G11" i="52"/>
  <c r="H31" i="52"/>
  <c r="G7" i="52"/>
  <c r="G57" i="56"/>
  <c r="G31" i="52" s="1"/>
  <c r="F31" i="52"/>
  <c r="J49" i="56"/>
  <c r="I35" i="52" s="1"/>
  <c r="H35" i="52"/>
  <c r="Q43" i="56"/>
  <c r="R29" i="52"/>
  <c r="Q29" i="52"/>
  <c r="G13" i="52"/>
  <c r="R37" i="52"/>
  <c r="Q37" i="52"/>
  <c r="I37" i="52"/>
  <c r="H37" i="52"/>
  <c r="G31" i="56"/>
  <c r="G37" i="52" s="1"/>
  <c r="F37" i="52"/>
  <c r="R96" i="56"/>
  <c r="P45" i="52" s="1"/>
  <c r="R69" i="56"/>
  <c r="P39" i="52" s="1"/>
  <c r="R37" i="56"/>
  <c r="P29" i="52" s="1"/>
  <c r="I22" i="52"/>
  <c r="R20" i="52"/>
  <c r="R26" i="52"/>
  <c r="Q108" i="56"/>
  <c r="G90" i="56"/>
  <c r="G43" i="52" s="1"/>
  <c r="G75" i="56"/>
  <c r="P33" i="52" s="1"/>
  <c r="G49" i="56"/>
  <c r="G35" i="52" s="1"/>
  <c r="R22" i="52"/>
  <c r="G63" i="56"/>
  <c r="P22" i="52" s="1"/>
  <c r="I20" i="52"/>
  <c r="H20" i="52"/>
  <c r="M5" i="52" s="1"/>
  <c r="G18" i="56"/>
  <c r="G20" i="52" s="1"/>
  <c r="F20" i="52"/>
  <c r="C89" i="54"/>
  <c r="N62" i="54"/>
  <c r="C68" i="54"/>
  <c r="N30" i="54"/>
  <c r="C28" i="55"/>
  <c r="N46" i="55"/>
  <c r="M73" i="55"/>
  <c r="L26" i="57"/>
  <c r="D18" i="57"/>
  <c r="D22" i="57" s="1"/>
  <c r="N74" i="54"/>
  <c r="N36" i="54"/>
  <c r="N68" i="54"/>
  <c r="B35" i="55"/>
  <c r="B108" i="54"/>
  <c r="D32" i="57"/>
  <c r="D34" i="57"/>
  <c r="D26" i="51"/>
  <c r="M41" i="51"/>
  <c r="D45" i="51"/>
  <c r="D47" i="51"/>
  <c r="D43" i="51"/>
  <c r="D49" i="51"/>
  <c r="D82" i="54"/>
  <c r="D83" i="54" s="1"/>
  <c r="O90" i="54"/>
  <c r="O96" i="54"/>
  <c r="O75" i="54"/>
  <c r="O76" i="54" s="1"/>
  <c r="D29" i="55"/>
  <c r="D30" i="55" s="1"/>
  <c r="B90" i="54"/>
  <c r="C95" i="54"/>
  <c r="D90" i="54"/>
  <c r="D91" i="54" s="1"/>
  <c r="M102" i="54"/>
  <c r="N18" i="57"/>
  <c r="D26" i="57" s="1"/>
  <c r="M24" i="51"/>
  <c r="D31" i="54"/>
  <c r="D33" i="54" s="1"/>
  <c r="O63" i="54"/>
  <c r="O66" i="54" s="1"/>
  <c r="D24" i="54"/>
  <c r="O31" i="54"/>
  <c r="O33" i="54" s="1"/>
  <c r="D67" i="55"/>
  <c r="D68" i="55" s="1"/>
  <c r="B96" i="54"/>
  <c r="C101" i="54"/>
  <c r="D96" i="54"/>
  <c r="O108" i="54"/>
  <c r="M43" i="51"/>
  <c r="D33" i="51"/>
  <c r="M33" i="51"/>
  <c r="M39" i="51"/>
  <c r="M37" i="51"/>
  <c r="M49" i="51" s="1"/>
  <c r="D108" i="54"/>
  <c r="D111" i="54" s="1"/>
  <c r="O69" i="54"/>
  <c r="O72" i="54" s="1"/>
  <c r="D75" i="54"/>
  <c r="D78" i="54" s="1"/>
  <c r="C81" i="54"/>
  <c r="D102" i="54"/>
  <c r="O82" i="54"/>
  <c r="O85" i="54" s="1"/>
  <c r="O102" i="54"/>
  <c r="O105" i="54" s="1"/>
  <c r="L32" i="57"/>
  <c r="R33" i="51"/>
  <c r="N13" i="51" s="1"/>
  <c r="Q33" i="51"/>
  <c r="M13" i="51" s="1"/>
  <c r="G108" i="54"/>
  <c r="G49" i="51" s="1"/>
  <c r="Q108" i="54"/>
  <c r="R103" i="54"/>
  <c r="R91" i="54"/>
  <c r="Q82" i="54"/>
  <c r="R57" i="54"/>
  <c r="Q49" i="54"/>
  <c r="R49" i="54" s="1"/>
  <c r="G31" i="54"/>
  <c r="G37" i="51" s="1"/>
  <c r="F37" i="51"/>
  <c r="R24" i="54"/>
  <c r="G26" i="51" s="1"/>
  <c r="H30" i="57"/>
  <c r="S36" i="57"/>
  <c r="R36" i="57"/>
  <c r="Q67" i="55"/>
  <c r="I20" i="57"/>
  <c r="Q55" i="55"/>
  <c r="G55" i="55"/>
  <c r="G28" i="57" s="1"/>
  <c r="Q47" i="55"/>
  <c r="F32" i="57"/>
  <c r="R22" i="57"/>
  <c r="F22" i="57"/>
  <c r="P22" i="57"/>
  <c r="F26" i="57"/>
  <c r="R34" i="57"/>
  <c r="H24" i="57"/>
  <c r="R24" i="57"/>
  <c r="R18" i="57"/>
  <c r="L36" i="57"/>
  <c r="L24" i="57"/>
  <c r="L30" i="57"/>
  <c r="H18" i="57"/>
  <c r="F18" i="57"/>
  <c r="Q16" i="55"/>
  <c r="B18" i="57"/>
  <c r="B26" i="57"/>
  <c r="N26" i="57"/>
  <c r="B30" i="57"/>
  <c r="N30" i="57"/>
  <c r="N34" i="57"/>
  <c r="L20" i="57"/>
  <c r="L28" i="57"/>
  <c r="B28" i="57"/>
  <c r="N28" i="57"/>
  <c r="B32" i="57"/>
  <c r="N32" i="57"/>
  <c r="L22" i="57"/>
  <c r="O83" i="56"/>
  <c r="O85" i="56"/>
  <c r="O84" i="56"/>
  <c r="O92" i="56"/>
  <c r="O91" i="56"/>
  <c r="O93" i="56"/>
  <c r="D70" i="56"/>
  <c r="D72" i="56"/>
  <c r="D71" i="56"/>
  <c r="D34" i="56"/>
  <c r="D33" i="56"/>
  <c r="D32" i="56"/>
  <c r="O109" i="56"/>
  <c r="O111" i="56"/>
  <c r="O110" i="56"/>
  <c r="D93" i="56"/>
  <c r="D92" i="56"/>
  <c r="D91" i="56"/>
  <c r="B18" i="56"/>
  <c r="O18" i="56"/>
  <c r="D24" i="56"/>
  <c r="O24" i="56"/>
  <c r="C30" i="56"/>
  <c r="Q31" i="56"/>
  <c r="N36" i="56"/>
  <c r="M37" i="56"/>
  <c r="M43" i="56"/>
  <c r="B49" i="56"/>
  <c r="O49" i="56"/>
  <c r="D57" i="56"/>
  <c r="Q57" i="56"/>
  <c r="N62" i="56"/>
  <c r="Q63" i="56"/>
  <c r="N68" i="56"/>
  <c r="M69" i="56"/>
  <c r="B75" i="56"/>
  <c r="O75" i="56"/>
  <c r="D82" i="56"/>
  <c r="C89" i="56"/>
  <c r="Q90" i="56"/>
  <c r="N95" i="56"/>
  <c r="M96" i="56"/>
  <c r="B102" i="56"/>
  <c r="O102" i="56"/>
  <c r="D108" i="56"/>
  <c r="D18" i="56"/>
  <c r="M31" i="56"/>
  <c r="B37" i="56"/>
  <c r="O37" i="56"/>
  <c r="B43" i="56"/>
  <c r="O43" i="56"/>
  <c r="D49" i="56"/>
  <c r="C56" i="56"/>
  <c r="M57" i="56"/>
  <c r="B63" i="56"/>
  <c r="M63" i="56"/>
  <c r="B69" i="56"/>
  <c r="O69" i="56"/>
  <c r="D75" i="56"/>
  <c r="C81" i="56"/>
  <c r="N89" i="56"/>
  <c r="M90" i="56"/>
  <c r="B96" i="56"/>
  <c r="O96" i="56"/>
  <c r="D102" i="56"/>
  <c r="C107" i="56"/>
  <c r="N17" i="56"/>
  <c r="Q18" i="56"/>
  <c r="N23" i="56"/>
  <c r="Q24" i="56"/>
  <c r="B31" i="56"/>
  <c r="O31" i="56"/>
  <c r="D37" i="56"/>
  <c r="C42" i="56"/>
  <c r="D43" i="56"/>
  <c r="C48" i="56"/>
  <c r="Q49" i="56"/>
  <c r="R49" i="56" s="1"/>
  <c r="N56" i="56"/>
  <c r="O57" i="56"/>
  <c r="D63" i="56"/>
  <c r="O63" i="56"/>
  <c r="C74" i="56"/>
  <c r="Q75" i="56"/>
  <c r="M82" i="56"/>
  <c r="B90" i="56"/>
  <c r="D96" i="56"/>
  <c r="C101" i="56"/>
  <c r="Q102" i="56"/>
  <c r="M108" i="56"/>
  <c r="M18" i="56"/>
  <c r="C36" i="56"/>
  <c r="N42" i="56"/>
  <c r="N48" i="56"/>
  <c r="B57" i="56"/>
  <c r="C62" i="56"/>
  <c r="B82" i="56"/>
  <c r="D97" i="54"/>
  <c r="O83" i="54"/>
  <c r="O91" i="54"/>
  <c r="O97" i="54"/>
  <c r="D109" i="54"/>
  <c r="O103" i="54"/>
  <c r="O34" i="54"/>
  <c r="O24" i="54"/>
  <c r="O25" i="54" s="1"/>
  <c r="O18" i="54"/>
  <c r="O19" i="54" s="1"/>
  <c r="O69" i="55"/>
  <c r="O70" i="55"/>
  <c r="D22" i="55"/>
  <c r="O32" i="55"/>
  <c r="D73" i="55"/>
  <c r="O31" i="55"/>
  <c r="C60" i="55"/>
  <c r="C40" i="55"/>
  <c r="M22" i="55"/>
  <c r="B41" i="55"/>
  <c r="O62" i="55"/>
  <c r="O64" i="55"/>
  <c r="O63" i="55"/>
  <c r="O19" i="55"/>
  <c r="O17" i="55"/>
  <c r="O18" i="55"/>
  <c r="D70" i="55"/>
  <c r="R19" i="55"/>
  <c r="Q29" i="55"/>
  <c r="R56" i="55"/>
  <c r="O73" i="55"/>
  <c r="C15" i="55"/>
  <c r="D16" i="55"/>
  <c r="R23" i="55"/>
  <c r="O35" i="55"/>
  <c r="O41" i="55"/>
  <c r="D47" i="55"/>
  <c r="C54" i="55"/>
  <c r="M55" i="55"/>
  <c r="B61" i="55"/>
  <c r="O68" i="55"/>
  <c r="O22" i="55"/>
  <c r="O47" i="55"/>
  <c r="R50" i="55"/>
  <c r="D55" i="55"/>
  <c r="Q61" i="55"/>
  <c r="N21" i="55"/>
  <c r="D35" i="55"/>
  <c r="D41" i="55"/>
  <c r="O55" i="55"/>
  <c r="D61" i="55"/>
  <c r="Q73" i="55"/>
  <c r="O65" i="54"/>
  <c r="O64" i="54"/>
  <c r="O50" i="54"/>
  <c r="O52" i="54"/>
  <c r="O51" i="54"/>
  <c r="D34" i="54"/>
  <c r="C30" i="54"/>
  <c r="C17" i="54"/>
  <c r="D18" i="54"/>
  <c r="R25" i="54"/>
  <c r="B37" i="54"/>
  <c r="O37" i="54"/>
  <c r="O43" i="54"/>
  <c r="D49" i="54"/>
  <c r="C56" i="54"/>
  <c r="M57" i="54"/>
  <c r="B63" i="54"/>
  <c r="B69" i="54"/>
  <c r="N17" i="54"/>
  <c r="N23" i="54"/>
  <c r="B31" i="54"/>
  <c r="O32" i="54"/>
  <c r="D37" i="54"/>
  <c r="C42" i="54"/>
  <c r="D43" i="54"/>
  <c r="C48" i="54"/>
  <c r="N56" i="54"/>
  <c r="O57" i="54"/>
  <c r="D63" i="54"/>
  <c r="D69" i="54"/>
  <c r="Q75" i="54"/>
  <c r="D76" i="54"/>
  <c r="M18" i="54"/>
  <c r="C36" i="54"/>
  <c r="Q37" i="54"/>
  <c r="N42" i="54"/>
  <c r="Q43" i="54"/>
  <c r="N48" i="54"/>
  <c r="B57" i="54"/>
  <c r="C62" i="54"/>
  <c r="Q69" i="54"/>
  <c r="D77" i="54"/>
  <c r="M37" i="54"/>
  <c r="M43" i="54"/>
  <c r="D57" i="54"/>
  <c r="H16" i="15"/>
  <c r="J16" i="15" s="1"/>
  <c r="I18" i="14" s="1"/>
  <c r="C72" i="15"/>
  <c r="N66" i="15"/>
  <c r="N28" i="15"/>
  <c r="C21" i="15"/>
  <c r="F15" i="51" l="1"/>
  <c r="N5" i="52"/>
  <c r="G9" i="51"/>
  <c r="N5" i="51"/>
  <c r="H15" i="52"/>
  <c r="G15" i="52"/>
  <c r="G15" i="51"/>
  <c r="R31" i="54"/>
  <c r="P37" i="51" s="1"/>
  <c r="M7" i="51"/>
  <c r="H15" i="51"/>
  <c r="M7" i="52"/>
  <c r="M5" i="51"/>
  <c r="F13" i="51"/>
  <c r="O20" i="54"/>
  <c r="D32" i="55"/>
  <c r="F11" i="57"/>
  <c r="M9" i="51"/>
  <c r="M15" i="51"/>
  <c r="F15" i="52"/>
  <c r="M11" i="52"/>
  <c r="R43" i="56"/>
  <c r="P24" i="52" s="1"/>
  <c r="O24" i="52"/>
  <c r="N7" i="51"/>
  <c r="R102" i="54"/>
  <c r="P47" i="51" s="1"/>
  <c r="O21" i="54"/>
  <c r="O26" i="54"/>
  <c r="D110" i="54"/>
  <c r="M9" i="52"/>
  <c r="F7" i="52"/>
  <c r="O27" i="54"/>
  <c r="D31" i="55"/>
  <c r="R96" i="54"/>
  <c r="P45" i="51" s="1"/>
  <c r="M29" i="52"/>
  <c r="D35" i="52"/>
  <c r="D37" i="52"/>
  <c r="M47" i="52" s="1"/>
  <c r="M35" i="52"/>
  <c r="M45" i="52" s="1"/>
  <c r="M31" i="52"/>
  <c r="D39" i="52"/>
  <c r="M37" i="52"/>
  <c r="M49" i="52" s="1"/>
  <c r="M33" i="52"/>
  <c r="M39" i="52"/>
  <c r="O104" i="54"/>
  <c r="D37" i="51"/>
  <c r="M47" i="51" s="1"/>
  <c r="N11" i="51"/>
  <c r="O11" i="57"/>
  <c r="O7" i="57"/>
  <c r="N7" i="57"/>
  <c r="O13" i="57"/>
  <c r="N11" i="57"/>
  <c r="F24" i="57"/>
  <c r="N9" i="57"/>
  <c r="N13" i="57"/>
  <c r="D20" i="57"/>
  <c r="R55" i="55"/>
  <c r="Q28" i="57" s="1"/>
  <c r="P28" i="57"/>
  <c r="R47" i="55"/>
  <c r="Q32" i="57" s="1"/>
  <c r="P32" i="57"/>
  <c r="S32" i="57"/>
  <c r="O9" i="57" s="1"/>
  <c r="T33" i="57"/>
  <c r="P26" i="57"/>
  <c r="R108" i="54"/>
  <c r="P49" i="51" s="1"/>
  <c r="O49" i="51"/>
  <c r="I41" i="51"/>
  <c r="I47" i="51"/>
  <c r="G47" i="51"/>
  <c r="G41" i="51"/>
  <c r="R82" i="54"/>
  <c r="P41" i="51" s="1"/>
  <c r="O41" i="51"/>
  <c r="H5" i="51" s="1"/>
  <c r="R75" i="54"/>
  <c r="G33" i="51" s="1"/>
  <c r="F33" i="51"/>
  <c r="H7" i="51" s="1"/>
  <c r="R69" i="54"/>
  <c r="P39" i="51" s="1"/>
  <c r="O39" i="51"/>
  <c r="R31" i="51"/>
  <c r="N9" i="51" s="1"/>
  <c r="R35" i="51"/>
  <c r="O35" i="51"/>
  <c r="O31" i="51"/>
  <c r="P35" i="51"/>
  <c r="P31" i="51"/>
  <c r="R43" i="54"/>
  <c r="P24" i="51" s="1"/>
  <c r="O24" i="51"/>
  <c r="R37" i="54"/>
  <c r="P29" i="51" s="1"/>
  <c r="O29" i="51"/>
  <c r="R108" i="56"/>
  <c r="P49" i="52" s="1"/>
  <c r="O49" i="52"/>
  <c r="I47" i="52"/>
  <c r="I41" i="52"/>
  <c r="M15" i="52"/>
  <c r="R102" i="56"/>
  <c r="P47" i="52" s="1"/>
  <c r="O47" i="52"/>
  <c r="G41" i="52"/>
  <c r="G47" i="52"/>
  <c r="R90" i="56"/>
  <c r="P43" i="52" s="1"/>
  <c r="O43" i="52"/>
  <c r="R82" i="56"/>
  <c r="P41" i="52" s="1"/>
  <c r="N7" i="52"/>
  <c r="R75" i="56"/>
  <c r="G33" i="52" s="1"/>
  <c r="F33" i="52"/>
  <c r="N9" i="52"/>
  <c r="G9" i="52"/>
  <c r="R57" i="56"/>
  <c r="O31" i="52"/>
  <c r="O35" i="52"/>
  <c r="N11" i="52"/>
  <c r="R31" i="56"/>
  <c r="P37" i="52" s="1"/>
  <c r="O37" i="52"/>
  <c r="R24" i="56"/>
  <c r="G26" i="52" s="1"/>
  <c r="F26" i="52"/>
  <c r="R63" i="56"/>
  <c r="G22" i="52" s="1"/>
  <c r="F22" i="52"/>
  <c r="R18" i="56"/>
  <c r="P20" i="52" s="1"/>
  <c r="O20" i="52"/>
  <c r="D69" i="55"/>
  <c r="D105" i="54"/>
  <c r="D104" i="54"/>
  <c r="D103" i="54"/>
  <c r="D98" i="54"/>
  <c r="D99" i="54"/>
  <c r="O98" i="54"/>
  <c r="O99" i="54"/>
  <c r="D32" i="54"/>
  <c r="O78" i="54"/>
  <c r="D92" i="54"/>
  <c r="D30" i="57"/>
  <c r="D28" i="57"/>
  <c r="F7" i="57" s="1"/>
  <c r="O92" i="54"/>
  <c r="O93" i="54"/>
  <c r="O110" i="54"/>
  <c r="O109" i="54"/>
  <c r="O71" i="54"/>
  <c r="O77" i="54"/>
  <c r="O70" i="54"/>
  <c r="O111" i="54"/>
  <c r="D93" i="54"/>
  <c r="O84" i="54"/>
  <c r="D84" i="54"/>
  <c r="D85" i="54"/>
  <c r="R73" i="55"/>
  <c r="G30" i="57" s="1"/>
  <c r="F30" i="57"/>
  <c r="R67" i="55"/>
  <c r="Q36" i="57" s="1"/>
  <c r="P36" i="57"/>
  <c r="R61" i="55"/>
  <c r="G20" i="57" s="1"/>
  <c r="F20" i="57"/>
  <c r="R29" i="55"/>
  <c r="Q34" i="57" s="1"/>
  <c r="P34" i="57"/>
  <c r="H13" i="57" s="1"/>
  <c r="R16" i="55"/>
  <c r="Q18" i="57" s="1"/>
  <c r="P18" i="57"/>
  <c r="F9" i="57"/>
  <c r="F13" i="57"/>
  <c r="O65" i="56"/>
  <c r="O64" i="56"/>
  <c r="O66" i="56"/>
  <c r="D38" i="56"/>
  <c r="D40" i="56"/>
  <c r="D39" i="56"/>
  <c r="D104" i="56"/>
  <c r="D103" i="56"/>
  <c r="D105" i="56"/>
  <c r="O40" i="56"/>
  <c r="O39" i="56"/>
  <c r="O38" i="56"/>
  <c r="D111" i="56"/>
  <c r="D110" i="56"/>
  <c r="D109" i="56"/>
  <c r="O78" i="56"/>
  <c r="O77" i="56"/>
  <c r="O76" i="56"/>
  <c r="O52" i="56"/>
  <c r="O51" i="56"/>
  <c r="O50" i="56"/>
  <c r="D66" i="56"/>
  <c r="D65" i="56"/>
  <c r="D64" i="56"/>
  <c r="O33" i="56"/>
  <c r="O32" i="56"/>
  <c r="O34" i="56"/>
  <c r="O99" i="56"/>
  <c r="O98" i="56"/>
  <c r="O97" i="56"/>
  <c r="D51" i="56"/>
  <c r="D50" i="56"/>
  <c r="D52" i="56"/>
  <c r="O105" i="56"/>
  <c r="O104" i="56"/>
  <c r="O103" i="56"/>
  <c r="O21" i="56"/>
  <c r="O20" i="56"/>
  <c r="O19" i="56"/>
  <c r="O59" i="56"/>
  <c r="O58" i="56"/>
  <c r="O60" i="56"/>
  <c r="D44" i="56"/>
  <c r="D46" i="56"/>
  <c r="D45" i="56"/>
  <c r="D77" i="56"/>
  <c r="D76" i="56"/>
  <c r="D78" i="56"/>
  <c r="O46" i="56"/>
  <c r="O45" i="56"/>
  <c r="O44" i="56"/>
  <c r="D97" i="56"/>
  <c r="D99" i="56"/>
  <c r="D98" i="56"/>
  <c r="O72" i="56"/>
  <c r="O71" i="56"/>
  <c r="O70" i="56"/>
  <c r="D20" i="56"/>
  <c r="D19" i="56"/>
  <c r="D21" i="56"/>
  <c r="D85" i="56"/>
  <c r="D84" i="56"/>
  <c r="D83" i="56"/>
  <c r="D60" i="56"/>
  <c r="D59" i="56"/>
  <c r="D58" i="56"/>
  <c r="O25" i="56"/>
  <c r="O27" i="56"/>
  <c r="O26" i="56"/>
  <c r="D74" i="55"/>
  <c r="D76" i="55"/>
  <c r="D75" i="55"/>
  <c r="D64" i="55"/>
  <c r="D63" i="55"/>
  <c r="D62" i="55"/>
  <c r="O50" i="55"/>
  <c r="O49" i="55"/>
  <c r="O48" i="55"/>
  <c r="O38" i="55"/>
  <c r="O37" i="55"/>
  <c r="O36" i="55"/>
  <c r="O76" i="55"/>
  <c r="O74" i="55"/>
  <c r="O75" i="55"/>
  <c r="O56" i="55"/>
  <c r="O58" i="55"/>
  <c r="O57" i="55"/>
  <c r="O24" i="55"/>
  <c r="O23" i="55"/>
  <c r="O25" i="55"/>
  <c r="D42" i="55"/>
  <c r="D44" i="55"/>
  <c r="D43" i="55"/>
  <c r="D58" i="55"/>
  <c r="D56" i="55"/>
  <c r="D57" i="55"/>
  <c r="D49" i="55"/>
  <c r="D48" i="55"/>
  <c r="D50" i="55"/>
  <c r="D17" i="55"/>
  <c r="D19" i="55"/>
  <c r="D18" i="55"/>
  <c r="D37" i="55"/>
  <c r="D38" i="55"/>
  <c r="D36" i="55"/>
  <c r="O44" i="55"/>
  <c r="O43" i="55"/>
  <c r="O42" i="55"/>
  <c r="D58" i="54"/>
  <c r="D60" i="54"/>
  <c r="D59" i="54"/>
  <c r="D71" i="54"/>
  <c r="D70" i="54"/>
  <c r="D72" i="54"/>
  <c r="O40" i="54"/>
  <c r="O39" i="54"/>
  <c r="O38" i="54"/>
  <c r="D64" i="54"/>
  <c r="D66" i="54"/>
  <c r="D65" i="54"/>
  <c r="D45" i="54"/>
  <c r="D44" i="54"/>
  <c r="D46" i="54"/>
  <c r="D20" i="54"/>
  <c r="D19" i="54"/>
  <c r="D21" i="54"/>
  <c r="O60" i="54"/>
  <c r="O59" i="54"/>
  <c r="O58" i="54"/>
  <c r="D52" i="54"/>
  <c r="D51" i="54"/>
  <c r="D50" i="54"/>
  <c r="D39" i="54"/>
  <c r="D38" i="54"/>
  <c r="D40" i="54"/>
  <c r="O46" i="54"/>
  <c r="O45" i="54"/>
  <c r="O44" i="54"/>
  <c r="A16" i="15"/>
  <c r="L22" i="15" s="1"/>
  <c r="A41" i="15" s="1"/>
  <c r="L61" i="15" s="1"/>
  <c r="N15" i="52" l="1"/>
  <c r="H9" i="51"/>
  <c r="N15" i="51"/>
  <c r="H13" i="51"/>
  <c r="F13" i="52"/>
  <c r="I15" i="52"/>
  <c r="J15" i="52" s="1"/>
  <c r="H5" i="57"/>
  <c r="I5" i="57" s="1"/>
  <c r="J5" i="57" s="1"/>
  <c r="F9" i="52"/>
  <c r="H11" i="51"/>
  <c r="H5" i="52"/>
  <c r="I5" i="52" s="1"/>
  <c r="J5" i="52" s="1"/>
  <c r="F11" i="52"/>
  <c r="H7" i="57"/>
  <c r="I7" i="57" s="1"/>
  <c r="J7" i="57" s="1"/>
  <c r="D24" i="57"/>
  <c r="F5" i="57" s="1"/>
  <c r="I13" i="57"/>
  <c r="J13" i="57" s="1"/>
  <c r="H9" i="57"/>
  <c r="I9" i="57" s="1"/>
  <c r="J9" i="57" s="1"/>
  <c r="H11" i="57"/>
  <c r="I11" i="57" s="1"/>
  <c r="J11" i="57" s="1"/>
  <c r="P31" i="52"/>
  <c r="P35" i="52"/>
  <c r="H9" i="52"/>
  <c r="I9" i="52" s="1"/>
  <c r="J9" i="52" s="1"/>
  <c r="H11" i="52"/>
  <c r="I11" i="52" s="1"/>
  <c r="J11" i="52" s="1"/>
  <c r="H13" i="52"/>
  <c r="I13" i="52" s="1"/>
  <c r="J13" i="52" s="1"/>
  <c r="H7" i="52"/>
  <c r="I7" i="52" s="1"/>
  <c r="J7" i="52" s="1"/>
  <c r="C13" i="14"/>
  <c r="D13" i="14"/>
  <c r="D5" i="15"/>
  <c r="E5" i="15"/>
  <c r="C40" i="15" l="1"/>
  <c r="N21" i="15"/>
  <c r="C15" i="15"/>
  <c r="N60" i="15"/>
  <c r="D11" i="51"/>
  <c r="D7" i="14"/>
  <c r="D7" i="51"/>
  <c r="K11" i="51"/>
  <c r="K47" i="51" s="1"/>
  <c r="K7" i="51"/>
  <c r="K43" i="51" s="1"/>
  <c r="C11" i="51"/>
  <c r="C7" i="51"/>
  <c r="C7" i="14"/>
  <c r="L7" i="14"/>
  <c r="F7" i="15"/>
  <c r="E7" i="15"/>
  <c r="D7" i="15"/>
  <c r="B7" i="15"/>
  <c r="M16" i="15" s="1"/>
  <c r="C54" i="15" l="1"/>
  <c r="N15" i="15"/>
  <c r="N72" i="15"/>
  <c r="C34" i="15"/>
  <c r="C11" i="14"/>
  <c r="C9" i="14"/>
  <c r="C5" i="14"/>
  <c r="C9" i="51"/>
  <c r="C5" i="51"/>
  <c r="D9" i="51"/>
  <c r="D5" i="51"/>
  <c r="F16" i="15" l="1"/>
  <c r="Q17" i="15" l="1"/>
  <c r="P67" i="15"/>
  <c r="E16" i="15"/>
  <c r="E18" i="14" s="1"/>
  <c r="K26" i="51"/>
  <c r="B37" i="51"/>
  <c r="K9" i="51"/>
  <c r="K5" i="51"/>
  <c r="K41" i="51" s="1"/>
  <c r="K45" i="51" l="1"/>
  <c r="K39" i="51"/>
  <c r="K33" i="51"/>
  <c r="B18" i="51"/>
  <c r="K37" i="51"/>
  <c r="B31" i="51"/>
  <c r="B26" i="51"/>
  <c r="B22" i="51"/>
  <c r="K20" i="51"/>
  <c r="K24" i="51"/>
  <c r="K35" i="51"/>
  <c r="B33" i="51"/>
  <c r="B24" i="51"/>
  <c r="F11" i="15"/>
  <c r="F9" i="15"/>
  <c r="E11" i="15"/>
  <c r="E9" i="15"/>
  <c r="F5" i="15"/>
  <c r="B20" i="51" l="1"/>
  <c r="B29" i="51"/>
  <c r="K29" i="51"/>
  <c r="K22" i="51"/>
  <c r="K31" i="51"/>
  <c r="B39" i="51" s="1"/>
  <c r="B35" i="51"/>
  <c r="H29" i="15"/>
  <c r="J29" i="15" s="1"/>
  <c r="I34" i="14" s="1"/>
  <c r="I13" i="51" l="1"/>
  <c r="J13" i="51" s="1"/>
  <c r="I15" i="51"/>
  <c r="J15" i="51" s="1"/>
  <c r="D35" i="51"/>
  <c r="M29" i="51"/>
  <c r="F11" i="51" s="1"/>
  <c r="D22" i="51"/>
  <c r="D24" i="51"/>
  <c r="M35" i="51"/>
  <c r="M45" i="51" s="1"/>
  <c r="M31" i="51"/>
  <c r="F9" i="51" s="1"/>
  <c r="D29" i="51"/>
  <c r="D31" i="51"/>
  <c r="D24" i="15"/>
  <c r="D25" i="15" s="1"/>
  <c r="D22" i="15"/>
  <c r="O29" i="15"/>
  <c r="D73" i="15"/>
  <c r="O67" i="15"/>
  <c r="D47" i="15"/>
  <c r="D50" i="15" s="1"/>
  <c r="O41" i="15"/>
  <c r="O44" i="15" s="1"/>
  <c r="O35" i="15"/>
  <c r="O38" i="15" s="1"/>
  <c r="D29" i="15"/>
  <c r="D67" i="15"/>
  <c r="D61" i="15"/>
  <c r="D62" i="15" s="1"/>
  <c r="O55" i="15"/>
  <c r="O47" i="15"/>
  <c r="O73" i="15"/>
  <c r="D55" i="15"/>
  <c r="D56" i="15" s="1"/>
  <c r="D35" i="15"/>
  <c r="D36" i="15" s="1"/>
  <c r="O16" i="15"/>
  <c r="O17" i="15" s="1"/>
  <c r="O61" i="15"/>
  <c r="O63" i="15" s="1"/>
  <c r="D41" i="15"/>
  <c r="D44" i="15" s="1"/>
  <c r="O22" i="15"/>
  <c r="O23" i="15" s="1"/>
  <c r="D16" i="15"/>
  <c r="D19" i="15" s="1"/>
  <c r="S73" i="15"/>
  <c r="Q38" i="15"/>
  <c r="R38" i="15" s="1"/>
  <c r="Q37" i="15"/>
  <c r="R37" i="15" s="1"/>
  <c r="Q36" i="15"/>
  <c r="R36" i="15" s="1"/>
  <c r="R76" i="15"/>
  <c r="Q75" i="15"/>
  <c r="R75" i="15" s="1"/>
  <c r="R74" i="15"/>
  <c r="Q70" i="15"/>
  <c r="R70" i="15" s="1"/>
  <c r="Q69" i="15"/>
  <c r="R69" i="15" s="1"/>
  <c r="Q68" i="15"/>
  <c r="R68" i="15" s="1"/>
  <c r="Q64" i="15"/>
  <c r="R64" i="15" s="1"/>
  <c r="Q63" i="15"/>
  <c r="R63" i="15" s="1"/>
  <c r="Q62" i="15"/>
  <c r="R62" i="15" s="1"/>
  <c r="R58" i="15"/>
  <c r="R57" i="15"/>
  <c r="Q56" i="15"/>
  <c r="R56" i="15" s="1"/>
  <c r="R50" i="15"/>
  <c r="R49" i="15"/>
  <c r="Q48" i="15"/>
  <c r="R48" i="15" s="1"/>
  <c r="Q44" i="15"/>
  <c r="R44" i="15" s="1"/>
  <c r="R43" i="15"/>
  <c r="R42" i="15"/>
  <c r="R32" i="15"/>
  <c r="R31" i="15"/>
  <c r="R30" i="15"/>
  <c r="Q25" i="15"/>
  <c r="R25" i="15" s="1"/>
  <c r="Q24" i="15"/>
  <c r="R24" i="15" s="1"/>
  <c r="R17" i="15"/>
  <c r="S67" i="15"/>
  <c r="U67" i="15" s="1"/>
  <c r="S61" i="15"/>
  <c r="U61" i="15" s="1"/>
  <c r="I20" i="14" s="1"/>
  <c r="U55" i="15"/>
  <c r="S47" i="15"/>
  <c r="S41" i="15"/>
  <c r="U41" i="15" s="1"/>
  <c r="S35" i="15"/>
  <c r="U35" i="15" s="1"/>
  <c r="S29" i="15"/>
  <c r="U29" i="15" s="1"/>
  <c r="S22" i="15"/>
  <c r="U22" i="15" s="1"/>
  <c r="I24" i="14" s="1"/>
  <c r="H73" i="15"/>
  <c r="J73" i="15" s="1"/>
  <c r="S30" i="14" s="1"/>
  <c r="H67" i="15"/>
  <c r="J67" i="15" s="1"/>
  <c r="I36" i="14" s="1"/>
  <c r="H61" i="15"/>
  <c r="J61" i="15" s="1"/>
  <c r="S20" i="14" s="1"/>
  <c r="H55" i="15"/>
  <c r="H47" i="15"/>
  <c r="H41" i="15"/>
  <c r="J41" i="15" s="1"/>
  <c r="I22" i="14" s="1"/>
  <c r="H35" i="15"/>
  <c r="J35" i="15" s="1"/>
  <c r="I26" i="14" s="1"/>
  <c r="H22" i="15"/>
  <c r="J22" i="15" s="1"/>
  <c r="S24" i="14" s="1"/>
  <c r="G76" i="15"/>
  <c r="G75" i="15"/>
  <c r="G74" i="15"/>
  <c r="G70" i="15"/>
  <c r="G69" i="15"/>
  <c r="G68" i="15"/>
  <c r="G64" i="15"/>
  <c r="G63" i="15"/>
  <c r="G62" i="15"/>
  <c r="G58" i="15"/>
  <c r="G57" i="15"/>
  <c r="G56" i="15"/>
  <c r="G50" i="15"/>
  <c r="G49" i="15"/>
  <c r="G48" i="15"/>
  <c r="G44" i="15"/>
  <c r="G43" i="15"/>
  <c r="G42" i="15"/>
  <c r="G38" i="15"/>
  <c r="G37" i="15"/>
  <c r="G36" i="15"/>
  <c r="G32" i="15"/>
  <c r="G31" i="15"/>
  <c r="G30" i="15"/>
  <c r="G25" i="15"/>
  <c r="G24" i="15"/>
  <c r="G23" i="15"/>
  <c r="S16" i="15"/>
  <c r="U16" i="15" s="1"/>
  <c r="G19" i="15"/>
  <c r="G18" i="15"/>
  <c r="G17" i="15"/>
  <c r="R19" i="15"/>
  <c r="R18" i="15"/>
  <c r="F5" i="51" l="1"/>
  <c r="F7" i="51"/>
  <c r="J55" i="15"/>
  <c r="I28" i="14" s="1"/>
  <c r="H28" i="14"/>
  <c r="H32" i="14"/>
  <c r="J47" i="15"/>
  <c r="I32" i="14" s="1"/>
  <c r="U47" i="15"/>
  <c r="S32" i="14" s="1"/>
  <c r="H30" i="14"/>
  <c r="U73" i="15"/>
  <c r="I30" i="14" s="1"/>
  <c r="O76" i="15"/>
  <c r="O50" i="15"/>
  <c r="O49" i="15"/>
  <c r="H22" i="14"/>
  <c r="D76" i="15"/>
  <c r="O30" i="15"/>
  <c r="D57" i="15"/>
  <c r="O58" i="15"/>
  <c r="D68" i="15"/>
  <c r="O31" i="15"/>
  <c r="D69" i="15"/>
  <c r="D30" i="15"/>
  <c r="O69" i="15"/>
  <c r="O24" i="15"/>
  <c r="D37" i="15"/>
  <c r="O70" i="15"/>
  <c r="O32" i="15"/>
  <c r="D74" i="15"/>
  <c r="O68" i="15"/>
  <c r="D75" i="15"/>
  <c r="D31" i="15"/>
  <c r="D32" i="15"/>
  <c r="O36" i="15"/>
  <c r="O42" i="15"/>
  <c r="D48" i="15"/>
  <c r="O37" i="15"/>
  <c r="O43" i="15"/>
  <c r="D49" i="15"/>
  <c r="O56" i="15"/>
  <c r="D63" i="15"/>
  <c r="D70" i="15"/>
  <c r="O48" i="15"/>
  <c r="O57" i="15"/>
  <c r="D64" i="15"/>
  <c r="O18" i="15"/>
  <c r="D38" i="15"/>
  <c r="D58" i="15"/>
  <c r="O74" i="15"/>
  <c r="O19" i="15"/>
  <c r="O75" i="15"/>
  <c r="O64" i="15"/>
  <c r="D17" i="15"/>
  <c r="O25" i="15"/>
  <c r="D43" i="15"/>
  <c r="D42" i="15"/>
  <c r="D18" i="15"/>
  <c r="O62" i="15"/>
  <c r="L4" i="14"/>
  <c r="L24" i="14"/>
  <c r="L30" i="14"/>
  <c r="L36" i="14"/>
  <c r="S36" i="14"/>
  <c r="S34" i="14"/>
  <c r="S28" i="14"/>
  <c r="S26" i="14"/>
  <c r="S22" i="14"/>
  <c r="S18" i="14"/>
  <c r="Q23" i="15"/>
  <c r="R23" i="15" s="1"/>
  <c r="N24" i="14"/>
  <c r="N22" i="14"/>
  <c r="D34" i="14" s="1"/>
  <c r="N20" i="14"/>
  <c r="D36" i="14" s="1"/>
  <c r="N18" i="14"/>
  <c r="D18" i="14"/>
  <c r="D30" i="14" l="1"/>
  <c r="O7" i="14"/>
  <c r="O13" i="14"/>
  <c r="O11" i="14"/>
  <c r="O9" i="14"/>
  <c r="N28" i="14"/>
  <c r="N32" i="14"/>
  <c r="N34" i="14"/>
  <c r="N36" i="14"/>
  <c r="N30" i="14"/>
  <c r="O5" i="14"/>
  <c r="F13" i="14" l="1"/>
  <c r="Q16" i="15"/>
  <c r="P16" i="15"/>
  <c r="Q22" i="15"/>
  <c r="P22" i="15"/>
  <c r="Q29" i="15"/>
  <c r="P29" i="15"/>
  <c r="Q35" i="15"/>
  <c r="P35" i="15"/>
  <c r="Q41" i="15"/>
  <c r="P41" i="15"/>
  <c r="Q47" i="15"/>
  <c r="P32" i="14" s="1"/>
  <c r="P47" i="15"/>
  <c r="O32" i="14" s="1"/>
  <c r="Q55" i="15"/>
  <c r="P55" i="15"/>
  <c r="P61" i="15"/>
  <c r="Q61" i="15"/>
  <c r="Q67" i="15"/>
  <c r="Q73" i="15"/>
  <c r="P73" i="15"/>
  <c r="E30" i="14" s="1"/>
  <c r="F73" i="15"/>
  <c r="E73" i="15"/>
  <c r="F67" i="15"/>
  <c r="E67" i="15"/>
  <c r="F61" i="15"/>
  <c r="E61" i="15"/>
  <c r="F55" i="15"/>
  <c r="E55" i="15"/>
  <c r="F47" i="15"/>
  <c r="F32" i="14" s="1"/>
  <c r="E47" i="15"/>
  <c r="E32" i="14" s="1"/>
  <c r="F41" i="15"/>
  <c r="E41" i="15"/>
  <c r="F35" i="15"/>
  <c r="E35" i="15"/>
  <c r="F29" i="15"/>
  <c r="E29" i="15"/>
  <c r="F22" i="15"/>
  <c r="E22" i="15"/>
  <c r="F30" i="14" l="1"/>
  <c r="O22" i="14"/>
  <c r="E22" i="14"/>
  <c r="F22" i="14"/>
  <c r="O30" i="14"/>
  <c r="G73" i="15"/>
  <c r="Q30" i="14" s="1"/>
  <c r="O36" i="14"/>
  <c r="E36" i="14"/>
  <c r="E20" i="14"/>
  <c r="F20" i="14"/>
  <c r="H20" i="14"/>
  <c r="O20" i="14"/>
  <c r="G9" i="14" s="1"/>
  <c r="O28" i="14"/>
  <c r="E28" i="14"/>
  <c r="F28" i="14"/>
  <c r="R47" i="15"/>
  <c r="Q32" i="14" s="1"/>
  <c r="G47" i="15"/>
  <c r="G32" i="14" s="1"/>
  <c r="R35" i="15"/>
  <c r="P26" i="14"/>
  <c r="R26" i="14"/>
  <c r="O26" i="14"/>
  <c r="E26" i="14"/>
  <c r="G35" i="15"/>
  <c r="F26" i="14"/>
  <c r="H26" i="14"/>
  <c r="O34" i="14"/>
  <c r="E34" i="14"/>
  <c r="G11" i="14" s="1"/>
  <c r="F24" i="14"/>
  <c r="E24" i="14"/>
  <c r="O24" i="14"/>
  <c r="R24" i="14"/>
  <c r="R73" i="15"/>
  <c r="H24" i="14"/>
  <c r="P30" i="14"/>
  <c r="R30" i="14"/>
  <c r="R67" i="15"/>
  <c r="R36" i="14"/>
  <c r="P36" i="14"/>
  <c r="G67" i="15"/>
  <c r="F36" i="14"/>
  <c r="R29" i="15"/>
  <c r="G29" i="15"/>
  <c r="R34" i="14"/>
  <c r="P34" i="14"/>
  <c r="H34" i="14"/>
  <c r="F34" i="14"/>
  <c r="R41" i="15"/>
  <c r="G41" i="15"/>
  <c r="R22" i="14"/>
  <c r="P22" i="14"/>
  <c r="R22" i="15"/>
  <c r="G22" i="15"/>
  <c r="R16" i="15"/>
  <c r="G16" i="15"/>
  <c r="R18" i="14"/>
  <c r="N7" i="14" s="1"/>
  <c r="P18" i="14"/>
  <c r="O18" i="14"/>
  <c r="F18" i="14"/>
  <c r="R61" i="15"/>
  <c r="G61" i="15"/>
  <c r="P20" i="14"/>
  <c r="R55" i="15"/>
  <c r="G55" i="15"/>
  <c r="R28" i="14"/>
  <c r="N9" i="14" s="1"/>
  <c r="P28" i="14"/>
  <c r="P24" i="14"/>
  <c r="G7" i="14" l="1"/>
  <c r="H7" i="14"/>
  <c r="H9" i="14"/>
  <c r="H11" i="14"/>
  <c r="N13" i="14"/>
  <c r="G13" i="14"/>
  <c r="H13" i="14"/>
  <c r="N11" i="14"/>
  <c r="I5" i="51"/>
  <c r="J5" i="51" s="1"/>
  <c r="G30" i="14"/>
  <c r="Q22" i="14"/>
  <c r="G22" i="14"/>
  <c r="Q36" i="14"/>
  <c r="G36" i="14"/>
  <c r="G20" i="14"/>
  <c r="Q28" i="14"/>
  <c r="G28" i="14"/>
  <c r="Q26" i="14"/>
  <c r="G26" i="14"/>
  <c r="G34" i="14"/>
  <c r="G24" i="14"/>
  <c r="Q34" i="14"/>
  <c r="Q24" i="14"/>
  <c r="Q18" i="14"/>
  <c r="G18" i="14"/>
  <c r="Q20" i="14"/>
  <c r="I13" i="14" l="1"/>
  <c r="J13" i="14" s="1"/>
  <c r="I11" i="51"/>
  <c r="J11" i="51" s="1"/>
  <c r="I9" i="51"/>
  <c r="J9" i="51" s="1"/>
  <c r="I7" i="51"/>
  <c r="J7" i="51" s="1"/>
  <c r="F9" i="14"/>
  <c r="B36" i="14" l="1"/>
  <c r="B34" i="14"/>
  <c r="L34" i="14" l="1"/>
  <c r="I7" i="14" l="1"/>
  <c r="B73" i="15" l="1"/>
  <c r="M67" i="15"/>
  <c r="M29" i="15"/>
  <c r="B22" i="15"/>
  <c r="D28" i="14" l="1"/>
  <c r="B11" i="15"/>
  <c r="B29" i="15" s="1"/>
  <c r="B9" i="15"/>
  <c r="D11" i="15"/>
  <c r="D9" i="15"/>
  <c r="C60" i="15" l="1"/>
  <c r="N54" i="15"/>
  <c r="N46" i="15"/>
  <c r="C66" i="15"/>
  <c r="N40" i="15"/>
  <c r="N34" i="15"/>
  <c r="C28" i="15"/>
  <c r="C46" i="15"/>
  <c r="N26" i="14"/>
  <c r="D22" i="14"/>
  <c r="M73" i="15"/>
  <c r="B35" i="15"/>
  <c r="B55" i="15"/>
  <c r="B67" i="15"/>
  <c r="B61" i="15"/>
  <c r="M55" i="15"/>
  <c r="M47" i="15"/>
  <c r="M41" i="15"/>
  <c r="M35" i="15"/>
  <c r="B47" i="15"/>
  <c r="B41" i="15"/>
  <c r="M61" i="15"/>
  <c r="M22" i="15"/>
  <c r="B16" i="15"/>
  <c r="D26" i="14"/>
  <c r="F7" i="14" s="1"/>
  <c r="D32" i="14"/>
  <c r="D20" i="14"/>
  <c r="D24" i="14" s="1"/>
  <c r="F11" i="14" l="1"/>
  <c r="F5" i="14"/>
  <c r="B16" i="14"/>
  <c r="D5" i="14"/>
  <c r="H5" i="14" l="1"/>
  <c r="G5" i="14"/>
  <c r="D11" i="14"/>
  <c r="L11" i="14"/>
  <c r="D9" i="14"/>
  <c r="L9" i="14"/>
  <c r="J7" i="14"/>
  <c r="L18" i="14"/>
  <c r="L5" i="14"/>
  <c r="B24" i="14" s="1"/>
  <c r="L20" i="14" l="1"/>
  <c r="L28" i="14"/>
  <c r="L32" i="14"/>
  <c r="L26" i="14"/>
  <c r="L22" i="14"/>
  <c r="I5" i="14"/>
  <c r="J5" i="14" s="1"/>
  <c r="B26" i="14"/>
  <c r="B30" i="14"/>
  <c r="B22" i="14"/>
  <c r="B18" i="14"/>
  <c r="B20" i="14"/>
  <c r="B28" i="14"/>
  <c r="B32" i="14"/>
  <c r="I11" i="14" l="1"/>
  <c r="J11" i="14" s="1"/>
  <c r="I9" i="14"/>
  <c r="J9" i="14" s="1"/>
  <c r="H18" i="14" l="1"/>
  <c r="N5" i="14" s="1"/>
</calcChain>
</file>

<file path=xl/sharedStrings.xml><?xml version="1.0" encoding="utf-8"?>
<sst xmlns="http://schemas.openxmlformats.org/spreadsheetml/2006/main" count="1832" uniqueCount="65">
  <si>
    <t>CRB</t>
  </si>
  <si>
    <t>GMC</t>
  </si>
  <si>
    <t>BRT</t>
  </si>
  <si>
    <t>GEM</t>
  </si>
  <si>
    <t xml:space="preserve">GEM </t>
  </si>
  <si>
    <t>PNT</t>
  </si>
  <si>
    <t>Grijze vakken vullen zich automatisch.</t>
  </si>
  <si>
    <t>Gem %</t>
  </si>
  <si>
    <t xml:space="preserve">A. GEM </t>
  </si>
  <si>
    <t xml:space="preserve">Poule A </t>
  </si>
  <si>
    <t>Djeno Verwiel</t>
  </si>
  <si>
    <t>3 x 7</t>
  </si>
  <si>
    <t>Poule A</t>
  </si>
  <si>
    <t>Poule B</t>
  </si>
  <si>
    <t>SET 1</t>
  </si>
  <si>
    <t>SET 2</t>
  </si>
  <si>
    <t>SET 3</t>
  </si>
  <si>
    <t>Poule C</t>
  </si>
  <si>
    <t>Poule D</t>
  </si>
  <si>
    <t>Bart v.d. Valk</t>
  </si>
  <si>
    <t>Jari Hoonhorst</t>
  </si>
  <si>
    <t>3 X 13</t>
  </si>
  <si>
    <t>3 X 7</t>
  </si>
  <si>
    <t>Jayden van Buren</t>
  </si>
  <si>
    <t>3 X 18</t>
  </si>
  <si>
    <t>Albert Hakvoort</t>
  </si>
  <si>
    <t>Sean van Buren</t>
  </si>
  <si>
    <t>Dylan Sanders</t>
  </si>
  <si>
    <t>Frederik Kapitein</t>
  </si>
  <si>
    <t>Sets</t>
  </si>
  <si>
    <t>SETS</t>
  </si>
  <si>
    <t>RANG</t>
  </si>
  <si>
    <t xml:space="preserve">Poule B </t>
  </si>
  <si>
    <t>Stan Jansen</t>
  </si>
  <si>
    <t>3 x 11</t>
  </si>
  <si>
    <t xml:space="preserve">Grand Prix Urk 23 november 2024            </t>
  </si>
  <si>
    <t>Niels van Voorden</t>
  </si>
  <si>
    <t>3 X 10</t>
  </si>
  <si>
    <t>Jan Wouter Baarssen</t>
  </si>
  <si>
    <t>3 X 14</t>
  </si>
  <si>
    <t>Huphfrey Niericker</t>
  </si>
  <si>
    <t>3 X 11</t>
  </si>
  <si>
    <t>3 x 8</t>
  </si>
  <si>
    <t>Sjuul Willems</t>
  </si>
  <si>
    <t>Mike de Olde</t>
  </si>
  <si>
    <t>3 X 19</t>
  </si>
  <si>
    <t>Fleur Langereis</t>
  </si>
  <si>
    <t>Maxim Oomen</t>
  </si>
  <si>
    <t>Pieter Hoekman</t>
  </si>
  <si>
    <t>Britta Nijland</t>
  </si>
  <si>
    <t>3 x10</t>
  </si>
  <si>
    <t>Jelle van Amerongen</t>
  </si>
  <si>
    <t>Jan Marten Gnodde</t>
  </si>
  <si>
    <t>3 x 9</t>
  </si>
  <si>
    <t>Kas Meinema</t>
  </si>
  <si>
    <t xml:space="preserve">Grand Prix Urk 23 november  2024           </t>
  </si>
  <si>
    <t>3 x 30</t>
  </si>
  <si>
    <t>3 X 25</t>
  </si>
  <si>
    <t>Daan Karssenberg</t>
  </si>
  <si>
    <t>3 x 16</t>
  </si>
  <si>
    <t>Start moy.</t>
  </si>
  <si>
    <t>MOY</t>
  </si>
  <si>
    <t>Vul dit getal in onder de cel MOY.</t>
  </si>
  <si>
    <t xml:space="preserve">Grand Prix Urk 23 november 2024        </t>
  </si>
  <si>
    <t>Speelt een speler na 3 sets boven zijn startmoyenne, krijgt deze 1 extra bonuspunt.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</si>
</sst>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33333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6" borderId="0" applyNumberFormat="0" applyBorder="0" applyAlignment="0" applyProtection="0"/>
  </cellStyleXfs>
  <cellXfs count="29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Protection="1">
      <protection locked="0"/>
    </xf>
    <xf numFmtId="164" fontId="0" fillId="0" borderId="0" xfId="0" applyNumberFormat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6" borderId="7" xfId="1" applyBorder="1" applyAlignment="1">
      <alignment horizontal="center" vertical="center"/>
    </xf>
    <xf numFmtId="0" fontId="10" fillId="6" borderId="6" xfId="1" applyBorder="1" applyAlignment="1">
      <alignment horizontal="center" vertical="center"/>
    </xf>
    <xf numFmtId="164" fontId="10" fillId="6" borderId="7" xfId="1" applyNumberFormat="1" applyBorder="1" applyAlignment="1">
      <alignment horizontal="center" vertical="center"/>
    </xf>
    <xf numFmtId="0" fontId="5" fillId="0" borderId="0" xfId="0" applyFont="1"/>
    <xf numFmtId="0" fontId="7" fillId="3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0" fillId="6" borderId="4" xfId="1" applyBorder="1" applyAlignment="1">
      <alignment horizontal="center" vertical="center"/>
    </xf>
    <xf numFmtId="0" fontId="10" fillId="4" borderId="30" xfId="1" applyFill="1" applyBorder="1" applyAlignment="1">
      <alignment horizontal="center" vertical="center"/>
    </xf>
    <xf numFmtId="0" fontId="10" fillId="4" borderId="16" xfId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0" fillId="0" borderId="2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5" fillId="4" borderId="0" xfId="0" applyFont="1" applyFill="1"/>
    <xf numFmtId="0" fontId="7" fillId="3" borderId="3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3" xfId="0" applyBorder="1"/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0" borderId="33" xfId="0" applyFont="1" applyBorder="1"/>
    <xf numFmtId="1" fontId="10" fillId="6" borderId="7" xfId="1" applyNumberForma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6" borderId="7" xfId="1" applyBorder="1" applyAlignment="1" applyProtection="1">
      <alignment horizontal="center" vertical="center"/>
    </xf>
    <xf numFmtId="164" fontId="10" fillId="6" borderId="7" xfId="1" applyNumberFormat="1" applyBorder="1" applyAlignment="1" applyProtection="1">
      <alignment horizontal="center" vertical="center"/>
    </xf>
    <xf numFmtId="0" fontId="10" fillId="6" borderId="30" xfId="1" applyBorder="1" applyAlignment="1" applyProtection="1">
      <alignment horizontal="center" vertical="center"/>
    </xf>
    <xf numFmtId="0" fontId="10" fillId="4" borderId="0" xfId="1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6" borderId="6" xfId="1" applyBorder="1" applyAlignment="1" applyProtection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>
      <alignment horizontal="center" vertical="center"/>
    </xf>
    <xf numFmtId="0" fontId="3" fillId="9" borderId="23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14" fillId="10" borderId="7" xfId="0" applyFont="1" applyFill="1" applyBorder="1" applyAlignment="1">
      <alignment horizontal="center" wrapText="1"/>
    </xf>
    <xf numFmtId="0" fontId="3" fillId="11" borderId="3" xfId="0" applyFont="1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0" fontId="0" fillId="13" borderId="7" xfId="0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 vertical="center"/>
    </xf>
    <xf numFmtId="0" fontId="10" fillId="6" borderId="0" xfId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6" borderId="16" xfId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vertical="center"/>
    </xf>
    <xf numFmtId="0" fontId="10" fillId="0" borderId="16" xfId="1" applyFill="1" applyBorder="1" applyAlignment="1" applyProtection="1">
      <alignment horizontal="center" vertical="center"/>
    </xf>
    <xf numFmtId="0" fontId="10" fillId="0" borderId="0" xfId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10" fillId="4" borderId="18" xfId="1" applyFill="1" applyBorder="1" applyAlignment="1" applyProtection="1">
      <alignment horizontal="center" vertical="center"/>
    </xf>
    <xf numFmtId="0" fontId="10" fillId="4" borderId="17" xfId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4" borderId="30" xfId="0" applyFill="1" applyBorder="1" applyAlignment="1">
      <alignment horizontal="right" vertical="center"/>
    </xf>
    <xf numFmtId="0" fontId="10" fillId="4" borderId="16" xfId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6" borderId="0" xfId="1" applyBorder="1" applyAlignment="1">
      <alignment horizontal="center" vertical="center"/>
    </xf>
    <xf numFmtId="0" fontId="10" fillId="4" borderId="0" xfId="1" applyFill="1" applyBorder="1" applyAlignment="1">
      <alignment horizontal="center" vertical="center"/>
    </xf>
    <xf numFmtId="0" fontId="0" fillId="0" borderId="7" xfId="0" applyBorder="1"/>
    <xf numFmtId="0" fontId="10" fillId="4" borderId="7" xfId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10" borderId="9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9" borderId="6" xfId="0" applyFont="1" applyFill="1" applyBorder="1" applyAlignment="1" applyProtection="1">
      <alignment horizontal="center" vertical="center"/>
      <protection locked="0"/>
    </xf>
    <xf numFmtId="0" fontId="8" fillId="9" borderId="7" xfId="0" applyFont="1" applyFill="1" applyBorder="1" applyAlignment="1" applyProtection="1">
      <alignment horizontal="center" vertical="center"/>
      <protection locked="0"/>
    </xf>
    <xf numFmtId="0" fontId="8" fillId="10" borderId="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0" fillId="0" borderId="18" xfId="1" applyFill="1" applyBorder="1" applyAlignment="1">
      <alignment horizontal="center" vertical="center"/>
    </xf>
    <xf numFmtId="0" fontId="10" fillId="0" borderId="17" xfId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  <protection locked="0"/>
    </xf>
    <xf numFmtId="0" fontId="11" fillId="9" borderId="7" xfId="0" applyFont="1" applyFill="1" applyBorder="1" applyAlignment="1" applyProtection="1">
      <alignment horizontal="center" vertical="center"/>
      <protection locked="0"/>
    </xf>
    <xf numFmtId="0" fontId="8" fillId="11" borderId="4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</cellXfs>
  <cellStyles count="2">
    <cellStyle name="Accent1" xfId="1" builtinId="29"/>
    <cellStyle name="Standaard" xfId="0" builtinId="0"/>
  </cellStyles>
  <dxfs count="0"/>
  <tableStyles count="0" defaultTableStyle="TableStyleMedium2" defaultPivotStyle="PivotStyleLight16"/>
  <colors>
    <mruColors>
      <color rgb="FF00CCFF"/>
      <color rgb="FFFF99CC"/>
      <color rgb="FFFFFF99"/>
      <color rgb="FFCC99FF"/>
      <color rgb="FFCCECFF"/>
      <color rgb="FF99FF99"/>
      <color rgb="FFFFFFCC"/>
      <color rgb="FF4F81BD"/>
      <color rgb="FF66FF66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P43"/>
  <sheetViews>
    <sheetView topLeftCell="A7" workbookViewId="0">
      <selection activeCell="B25" sqref="B25"/>
    </sheetView>
  </sheetViews>
  <sheetFormatPr defaultRowHeight="14.4" x14ac:dyDescent="0.3"/>
  <cols>
    <col min="1" max="1" width="3.109375" customWidth="1"/>
    <col min="2" max="2" width="20.5546875" customWidth="1"/>
    <col min="3" max="4" width="5.5546875" customWidth="1"/>
    <col min="5" max="5" width="6.5546875" customWidth="1"/>
    <col min="6" max="6" width="3.109375" customWidth="1"/>
    <col min="7" max="7" width="20.5546875" customWidth="1"/>
    <col min="8" max="9" width="5.5546875" customWidth="1"/>
    <col min="10" max="10" width="6.5546875" customWidth="1"/>
  </cols>
  <sheetData>
    <row r="1" spans="2:16" ht="18.899999999999999" customHeight="1" thickBot="1" x14ac:dyDescent="0.4">
      <c r="B1" s="174" t="s">
        <v>35</v>
      </c>
      <c r="C1" s="175"/>
      <c r="D1" s="175"/>
      <c r="E1" s="175"/>
      <c r="F1" s="175"/>
      <c r="G1" s="176"/>
      <c r="H1" s="78"/>
      <c r="I1" s="71"/>
      <c r="J1" s="71"/>
      <c r="K1" s="27"/>
      <c r="L1" s="11"/>
    </row>
    <row r="2" spans="2:16" ht="18.899999999999999" customHeight="1" x14ac:dyDescent="0.3">
      <c r="B2" s="20"/>
      <c r="C2" s="77"/>
      <c r="D2" s="20"/>
      <c r="E2" s="77"/>
      <c r="F2" s="77"/>
      <c r="G2" s="77"/>
      <c r="H2" s="20"/>
      <c r="I2" s="20"/>
      <c r="J2" s="20"/>
    </row>
    <row r="3" spans="2:16" ht="18.899999999999999" customHeight="1" x14ac:dyDescent="0.3">
      <c r="B3" s="20"/>
      <c r="C3" s="20"/>
      <c r="D3" s="20"/>
      <c r="E3" s="20"/>
      <c r="F3" s="20"/>
      <c r="G3" s="20"/>
      <c r="H3" s="20"/>
      <c r="I3" s="20"/>
      <c r="J3" s="20"/>
    </row>
    <row r="4" spans="2:16" ht="18.899999999999999" customHeight="1" thickBot="1" x14ac:dyDescent="0.35">
      <c r="B4" s="20"/>
      <c r="C4" s="20"/>
      <c r="D4" s="20"/>
      <c r="E4" s="20"/>
      <c r="F4" s="20"/>
      <c r="G4" s="20"/>
      <c r="H4" s="20"/>
      <c r="I4" s="20"/>
      <c r="J4" s="20"/>
    </row>
    <row r="5" spans="2:16" ht="18.899999999999999" customHeight="1" thickBot="1" x14ac:dyDescent="0.35">
      <c r="B5" s="12" t="s">
        <v>12</v>
      </c>
      <c r="C5" s="57" t="s">
        <v>3</v>
      </c>
      <c r="D5" s="57" t="s">
        <v>0</v>
      </c>
      <c r="E5" s="57" t="s">
        <v>30</v>
      </c>
      <c r="F5" s="16"/>
      <c r="G5" s="12" t="s">
        <v>13</v>
      </c>
      <c r="H5" s="57" t="s">
        <v>3</v>
      </c>
      <c r="I5" s="57" t="s">
        <v>0</v>
      </c>
      <c r="J5" s="57" t="s">
        <v>30</v>
      </c>
      <c r="P5" s="79"/>
    </row>
    <row r="6" spans="2:16" ht="18.899999999999999" customHeight="1" thickBot="1" x14ac:dyDescent="0.35">
      <c r="B6" s="110" t="s">
        <v>10</v>
      </c>
      <c r="C6" s="18">
        <v>3.4470000000000001</v>
      </c>
      <c r="D6" s="46">
        <v>90</v>
      </c>
      <c r="E6" s="14" t="s">
        <v>56</v>
      </c>
      <c r="F6" s="16"/>
      <c r="G6" s="111" t="s">
        <v>23</v>
      </c>
      <c r="H6" s="47">
        <v>2.5920000000000001</v>
      </c>
      <c r="I6" s="14">
        <v>75</v>
      </c>
      <c r="J6" s="34" t="s">
        <v>57</v>
      </c>
      <c r="M6" s="21"/>
      <c r="N6" s="16"/>
      <c r="O6" s="16"/>
      <c r="P6" s="80"/>
    </row>
    <row r="7" spans="2:16" ht="18.899999999999999" customHeight="1" thickBot="1" x14ac:dyDescent="0.35">
      <c r="B7" s="58"/>
      <c r="C7" s="45"/>
      <c r="D7" s="45"/>
      <c r="E7" s="45"/>
      <c r="F7" s="16"/>
      <c r="G7" s="58"/>
      <c r="H7" s="45"/>
      <c r="I7" s="45"/>
      <c r="J7" s="45"/>
      <c r="P7" s="79"/>
    </row>
    <row r="8" spans="2:16" ht="18.899999999999999" customHeight="1" thickBot="1" x14ac:dyDescent="0.35">
      <c r="B8" s="115" t="s">
        <v>19</v>
      </c>
      <c r="C8" s="44">
        <v>1.1000000000000001</v>
      </c>
      <c r="D8" s="14">
        <v>39</v>
      </c>
      <c r="E8" s="14" t="s">
        <v>21</v>
      </c>
      <c r="F8" s="16"/>
      <c r="G8" s="115" t="s">
        <v>38</v>
      </c>
      <c r="H8" s="44">
        <v>1.2</v>
      </c>
      <c r="I8" s="14">
        <v>42</v>
      </c>
      <c r="J8" s="14" t="s">
        <v>39</v>
      </c>
      <c r="M8" s="21"/>
      <c r="N8" s="16"/>
      <c r="O8" s="16"/>
      <c r="P8" s="80"/>
    </row>
    <row r="9" spans="2:16" ht="18.899999999999999" customHeight="1" thickBot="1" x14ac:dyDescent="0.35">
      <c r="B9" s="58"/>
      <c r="C9" s="45"/>
      <c r="D9" s="45"/>
      <c r="E9" s="45"/>
      <c r="F9" s="16"/>
      <c r="G9" s="58"/>
      <c r="H9" s="45"/>
      <c r="I9" s="45"/>
      <c r="J9" s="45"/>
      <c r="P9" s="79"/>
    </row>
    <row r="10" spans="2:16" ht="18.899999999999999" customHeight="1" thickBot="1" x14ac:dyDescent="0.35">
      <c r="B10" s="117" t="s">
        <v>33</v>
      </c>
      <c r="C10" s="44">
        <v>0.96599999999999997</v>
      </c>
      <c r="D10" s="14">
        <v>33</v>
      </c>
      <c r="E10" s="14" t="s">
        <v>34</v>
      </c>
      <c r="F10" s="16"/>
      <c r="G10" s="117" t="s">
        <v>40</v>
      </c>
      <c r="H10" s="18">
        <v>0.9</v>
      </c>
      <c r="I10" s="14">
        <v>33</v>
      </c>
      <c r="J10" s="14" t="s">
        <v>41</v>
      </c>
      <c r="M10" s="21"/>
      <c r="N10" s="16"/>
      <c r="O10" s="16"/>
      <c r="P10" s="80"/>
    </row>
    <row r="11" spans="2:16" ht="18.899999999999999" customHeight="1" thickBot="1" x14ac:dyDescent="0.35">
      <c r="B11" s="58"/>
      <c r="C11" s="45"/>
      <c r="D11" s="45"/>
      <c r="E11" s="45"/>
      <c r="F11" s="16"/>
      <c r="G11" s="58"/>
      <c r="H11" s="45"/>
      <c r="I11" s="45"/>
      <c r="J11" s="45"/>
      <c r="P11" s="79"/>
    </row>
    <row r="12" spans="2:16" ht="18.899999999999999" customHeight="1" thickBot="1" x14ac:dyDescent="0.35">
      <c r="B12" s="124" t="s">
        <v>36</v>
      </c>
      <c r="C12" s="44">
        <v>0.8</v>
      </c>
      <c r="D12" s="14">
        <v>30</v>
      </c>
      <c r="E12" s="14" t="s">
        <v>37</v>
      </c>
      <c r="F12" s="16"/>
      <c r="G12" s="124" t="s">
        <v>25</v>
      </c>
      <c r="H12" s="44">
        <v>0.47799999999999998</v>
      </c>
      <c r="I12" s="14">
        <v>24</v>
      </c>
      <c r="J12" s="14" t="s">
        <v>42</v>
      </c>
      <c r="N12" s="2"/>
      <c r="O12" s="8"/>
      <c r="P12" s="81"/>
    </row>
    <row r="13" spans="2:16" ht="18.899999999999999" customHeight="1" thickBot="1" x14ac:dyDescent="0.35">
      <c r="B13" s="58"/>
      <c r="C13" s="45"/>
      <c r="D13" s="45"/>
      <c r="E13" s="45"/>
      <c r="F13" s="16"/>
      <c r="G13" s="58"/>
      <c r="H13" s="45"/>
      <c r="I13" s="45"/>
      <c r="J13" s="45"/>
      <c r="P13" s="79"/>
    </row>
    <row r="14" spans="2:16" ht="18.899999999999999" customHeight="1" thickBot="1" x14ac:dyDescent="0.35">
      <c r="B14" s="114" t="s">
        <v>20</v>
      </c>
      <c r="C14" s="44">
        <v>0.36099999999999999</v>
      </c>
      <c r="D14" s="14">
        <v>21</v>
      </c>
      <c r="E14" s="14" t="s">
        <v>11</v>
      </c>
      <c r="F14" s="16"/>
      <c r="G14" s="114" t="s">
        <v>43</v>
      </c>
      <c r="H14" s="47">
        <v>0.33600000000000002</v>
      </c>
      <c r="I14" s="14">
        <v>21</v>
      </c>
      <c r="J14" s="34" t="s">
        <v>11</v>
      </c>
      <c r="M14" s="21"/>
      <c r="N14" s="16"/>
      <c r="O14" s="16"/>
      <c r="P14" s="80"/>
    </row>
    <row r="15" spans="2:16" ht="18.899999999999999" customHeight="1" x14ac:dyDescent="0.3">
      <c r="B15" s="21"/>
      <c r="C15" s="16"/>
      <c r="D15" s="16"/>
      <c r="E15" s="16"/>
      <c r="F15" s="16"/>
      <c r="G15" s="21"/>
      <c r="H15" s="16"/>
      <c r="I15" s="16"/>
      <c r="J15" s="16"/>
      <c r="P15" s="79"/>
    </row>
    <row r="16" spans="2:16" ht="18.899999999999999" customHeight="1" x14ac:dyDescent="0.3">
      <c r="B16" s="48"/>
      <c r="C16" s="15"/>
      <c r="D16" s="16"/>
      <c r="E16" s="16"/>
      <c r="F16" s="16"/>
      <c r="G16" s="48"/>
      <c r="H16" s="15"/>
      <c r="I16" s="16"/>
      <c r="J16" s="16"/>
      <c r="M16" s="21"/>
      <c r="N16" s="16"/>
      <c r="O16" s="16"/>
      <c r="P16" s="80"/>
    </row>
    <row r="17" spans="2:16" ht="18.899999999999999" customHeight="1" thickBot="1" x14ac:dyDescent="0.35">
      <c r="B17" s="20"/>
      <c r="C17" s="20"/>
      <c r="D17" s="20"/>
      <c r="E17" s="20"/>
      <c r="F17" s="20"/>
      <c r="G17" s="20"/>
      <c r="H17" s="20"/>
      <c r="I17" s="20"/>
      <c r="J17" s="20"/>
      <c r="P17" s="79"/>
    </row>
    <row r="18" spans="2:16" ht="18.899999999999999" customHeight="1" thickBot="1" x14ac:dyDescent="0.35">
      <c r="B18" s="12" t="s">
        <v>17</v>
      </c>
      <c r="C18" s="57" t="s">
        <v>3</v>
      </c>
      <c r="D18" s="57" t="s">
        <v>0</v>
      </c>
      <c r="E18" s="57" t="s">
        <v>30</v>
      </c>
      <c r="F18" s="16"/>
      <c r="G18" s="12" t="s">
        <v>18</v>
      </c>
      <c r="H18" s="57" t="s">
        <v>3</v>
      </c>
      <c r="I18" s="57" t="s">
        <v>0</v>
      </c>
      <c r="J18" s="57" t="s">
        <v>30</v>
      </c>
      <c r="M18" s="21"/>
      <c r="N18" s="16"/>
      <c r="O18" s="16"/>
      <c r="P18" s="80"/>
    </row>
    <row r="19" spans="2:16" ht="18.899999999999999" customHeight="1" thickBot="1" x14ac:dyDescent="0.35">
      <c r="B19" s="112" t="s">
        <v>44</v>
      </c>
      <c r="C19" s="49">
        <v>1.7509999999999999</v>
      </c>
      <c r="D19" s="148">
        <v>57</v>
      </c>
      <c r="E19" s="23" t="s">
        <v>45</v>
      </c>
      <c r="F19" s="16"/>
      <c r="G19" s="113" t="s">
        <v>26</v>
      </c>
      <c r="H19" s="50">
        <v>1.712</v>
      </c>
      <c r="I19" s="14">
        <v>57</v>
      </c>
      <c r="J19" s="46" t="s">
        <v>45</v>
      </c>
      <c r="M19" s="82"/>
      <c r="N19" s="15"/>
      <c r="O19" s="16"/>
      <c r="P19" s="80"/>
    </row>
    <row r="20" spans="2:16" ht="18.899999999999999" customHeight="1" thickBot="1" x14ac:dyDescent="0.35">
      <c r="B20" s="58"/>
      <c r="C20" s="45"/>
      <c r="D20" s="149"/>
      <c r="E20" s="45"/>
      <c r="F20" s="16"/>
      <c r="G20" s="58"/>
      <c r="H20" s="45"/>
      <c r="I20" s="45"/>
      <c r="J20" s="45"/>
      <c r="N20" s="1"/>
      <c r="O20" s="1"/>
      <c r="P20" s="83"/>
    </row>
    <row r="21" spans="2:16" ht="18.899999999999999" customHeight="1" thickBot="1" x14ac:dyDescent="0.35">
      <c r="B21" s="115" t="s">
        <v>28</v>
      </c>
      <c r="C21" s="44">
        <v>1.254</v>
      </c>
      <c r="D21" s="147">
        <v>42</v>
      </c>
      <c r="E21" s="14" t="s">
        <v>39</v>
      </c>
      <c r="F21" s="16"/>
      <c r="G21" s="116" t="s">
        <v>27</v>
      </c>
      <c r="H21" s="47">
        <v>1.617</v>
      </c>
      <c r="I21" s="14">
        <v>54</v>
      </c>
      <c r="J21" s="34" t="s">
        <v>24</v>
      </c>
      <c r="P21" s="79"/>
    </row>
    <row r="22" spans="2:16" ht="18.899999999999999" customHeight="1" thickBot="1" x14ac:dyDescent="0.35">
      <c r="B22" s="17"/>
      <c r="C22" s="14"/>
      <c r="D22" s="149"/>
      <c r="E22" s="14"/>
      <c r="F22" s="16"/>
      <c r="G22" s="58"/>
      <c r="H22" s="45"/>
      <c r="I22" s="45"/>
      <c r="J22" s="45"/>
      <c r="M22" s="21"/>
      <c r="N22" s="16"/>
      <c r="O22" s="16"/>
      <c r="P22" s="80"/>
    </row>
    <row r="23" spans="2:16" ht="18.899999999999999" customHeight="1" thickBot="1" x14ac:dyDescent="0.35">
      <c r="B23" s="117" t="s">
        <v>46</v>
      </c>
      <c r="C23" s="18">
        <v>0.8</v>
      </c>
      <c r="D23" s="147">
        <v>30</v>
      </c>
      <c r="E23" s="14" t="s">
        <v>37</v>
      </c>
      <c r="F23" s="16"/>
      <c r="G23" s="117" t="s">
        <v>49</v>
      </c>
      <c r="H23" s="18">
        <v>0.84099999999999997</v>
      </c>
      <c r="I23" s="14">
        <v>30</v>
      </c>
      <c r="J23" s="14" t="s">
        <v>50</v>
      </c>
      <c r="P23" s="79"/>
    </row>
    <row r="24" spans="2:16" ht="18.899999999999999" customHeight="1" thickBot="1" x14ac:dyDescent="0.35">
      <c r="B24" s="17"/>
      <c r="C24" s="14"/>
      <c r="D24" s="149"/>
      <c r="E24" s="14"/>
      <c r="F24" s="16"/>
      <c r="G24" s="58"/>
      <c r="H24" s="45"/>
      <c r="I24" s="45"/>
      <c r="J24" s="45"/>
      <c r="M24" s="21"/>
      <c r="N24" s="16"/>
      <c r="O24" s="16"/>
      <c r="P24" s="80"/>
    </row>
    <row r="25" spans="2:16" ht="18.899999999999999" customHeight="1" thickBot="1" x14ac:dyDescent="0.35">
      <c r="B25" s="124" t="s">
        <v>47</v>
      </c>
      <c r="C25" s="44">
        <v>0.35099999999999998</v>
      </c>
      <c r="D25" s="147">
        <v>21</v>
      </c>
      <c r="E25" s="14" t="s">
        <v>22</v>
      </c>
      <c r="F25" s="16"/>
      <c r="G25" s="124" t="s">
        <v>51</v>
      </c>
      <c r="H25" s="47">
        <v>0.8</v>
      </c>
      <c r="I25" s="14">
        <v>30</v>
      </c>
      <c r="J25" s="34" t="s">
        <v>37</v>
      </c>
      <c r="P25" s="79"/>
    </row>
    <row r="26" spans="2:16" ht="18.899999999999999" customHeight="1" thickBot="1" x14ac:dyDescent="0.35">
      <c r="B26" s="17"/>
      <c r="C26" s="14"/>
      <c r="D26" s="149"/>
      <c r="E26" s="14"/>
      <c r="F26" s="16"/>
      <c r="G26" s="58"/>
      <c r="H26" s="45"/>
      <c r="I26" s="45"/>
      <c r="J26" s="45"/>
      <c r="M26" s="21"/>
      <c r="N26" s="16"/>
      <c r="O26" s="16"/>
      <c r="P26" s="80"/>
    </row>
    <row r="27" spans="2:16" ht="18.899999999999999" customHeight="1" thickBot="1" x14ac:dyDescent="0.35">
      <c r="B27" s="114" t="s">
        <v>48</v>
      </c>
      <c r="C27" s="18">
        <v>0.29199999999999998</v>
      </c>
      <c r="D27" s="147">
        <v>21</v>
      </c>
      <c r="E27" s="14" t="s">
        <v>11</v>
      </c>
      <c r="F27" s="16"/>
      <c r="G27" s="114" t="s">
        <v>52</v>
      </c>
      <c r="H27" s="47">
        <v>0.53500000000000003</v>
      </c>
      <c r="I27" s="14">
        <v>24</v>
      </c>
      <c r="J27" s="34" t="s">
        <v>42</v>
      </c>
      <c r="M27" s="82"/>
      <c r="N27" s="15"/>
      <c r="O27" s="16"/>
      <c r="P27" s="80"/>
    </row>
    <row r="28" spans="2:16" ht="18.899999999999999" customHeight="1" thickBot="1" x14ac:dyDescent="0.35">
      <c r="B28" s="48"/>
      <c r="C28" s="15"/>
      <c r="D28" s="150"/>
      <c r="E28" s="16"/>
      <c r="F28" s="16"/>
      <c r="G28" s="48"/>
      <c r="H28" s="15"/>
      <c r="I28" s="16"/>
      <c r="J28" s="16"/>
      <c r="N28" s="2"/>
      <c r="O28" s="8"/>
      <c r="P28" s="81"/>
    </row>
    <row r="29" spans="2:16" ht="16.2" thickBot="1" x14ac:dyDescent="0.35">
      <c r="B29" s="123" t="s">
        <v>58</v>
      </c>
      <c r="C29" s="44">
        <v>1.47</v>
      </c>
      <c r="D29" s="147">
        <v>48</v>
      </c>
      <c r="E29" s="14" t="s">
        <v>59</v>
      </c>
      <c r="F29" s="16"/>
      <c r="G29" s="122" t="s">
        <v>54</v>
      </c>
      <c r="H29" s="47">
        <v>0.7</v>
      </c>
      <c r="I29" s="14">
        <v>27</v>
      </c>
      <c r="J29" s="34" t="s">
        <v>53</v>
      </c>
      <c r="N29" s="1"/>
      <c r="O29" s="1"/>
      <c r="P29" s="1"/>
    </row>
    <row r="30" spans="2:16" ht="15.6" x14ac:dyDescent="0.3">
      <c r="B30" s="13"/>
      <c r="C30" s="15"/>
      <c r="D30" s="16"/>
      <c r="G30" s="48"/>
      <c r="H30" s="15"/>
      <c r="I30" s="16"/>
      <c r="N30" s="2"/>
      <c r="O30" s="8"/>
      <c r="P30" s="2"/>
    </row>
    <row r="31" spans="2:16" ht="15.6" x14ac:dyDescent="0.3">
      <c r="B31" s="21"/>
      <c r="C31" s="16"/>
      <c r="D31" s="16"/>
      <c r="G31" s="21"/>
      <c r="H31" s="16"/>
      <c r="I31" s="16"/>
      <c r="N31" s="1"/>
      <c r="O31" s="1"/>
      <c r="P31" s="1"/>
    </row>
    <row r="32" spans="2:16" ht="15.6" x14ac:dyDescent="0.3">
      <c r="B32" s="13"/>
      <c r="C32" s="15"/>
      <c r="D32" s="16"/>
      <c r="G32" s="13"/>
      <c r="H32" s="15"/>
      <c r="I32" s="16"/>
      <c r="N32" s="2"/>
      <c r="O32" s="8"/>
      <c r="P32" s="2"/>
    </row>
    <row r="33" spans="2:9" ht="15.6" x14ac:dyDescent="0.3">
      <c r="E33" s="1"/>
      <c r="F33" s="1"/>
      <c r="G33" s="1"/>
    </row>
    <row r="34" spans="2:9" ht="15.6" x14ac:dyDescent="0.3">
      <c r="E34" s="1"/>
      <c r="F34" s="1"/>
      <c r="G34" s="1"/>
    </row>
    <row r="35" spans="2:9" ht="15.6" x14ac:dyDescent="0.3">
      <c r="E35" s="1"/>
      <c r="F35" s="1"/>
      <c r="G35" s="1"/>
    </row>
    <row r="36" spans="2:9" ht="15.6" x14ac:dyDescent="0.3">
      <c r="E36" s="1"/>
      <c r="F36" s="1"/>
      <c r="G36" s="1"/>
    </row>
    <row r="37" spans="2:9" ht="15.6" x14ac:dyDescent="0.3">
      <c r="E37" s="1"/>
      <c r="F37" s="1"/>
      <c r="G37" s="1"/>
    </row>
    <row r="38" spans="2:9" ht="15.6" x14ac:dyDescent="0.3">
      <c r="B38" s="21"/>
      <c r="C38" s="16"/>
      <c r="D38" s="16"/>
      <c r="G38" s="21"/>
      <c r="H38" s="16"/>
      <c r="I38" s="16"/>
    </row>
    <row r="39" spans="2:9" ht="15.6" x14ac:dyDescent="0.3">
      <c r="B39" s="13"/>
      <c r="C39" s="15"/>
      <c r="D39" s="16"/>
      <c r="G39" s="13"/>
      <c r="H39" s="15"/>
      <c r="I39" s="16"/>
    </row>
    <row r="40" spans="2:9" ht="15.6" x14ac:dyDescent="0.3">
      <c r="B40" s="21"/>
      <c r="C40" s="16"/>
      <c r="D40" s="16"/>
      <c r="G40" s="21"/>
      <c r="H40" s="16"/>
      <c r="I40" s="16"/>
    </row>
    <row r="41" spans="2:9" ht="15.6" x14ac:dyDescent="0.3">
      <c r="B41" s="13"/>
      <c r="C41" s="15"/>
      <c r="D41" s="16"/>
      <c r="G41" s="13"/>
      <c r="H41" s="15"/>
      <c r="I41" s="16"/>
    </row>
    <row r="42" spans="2:9" ht="15.6" x14ac:dyDescent="0.3">
      <c r="B42" s="21"/>
      <c r="C42" s="16"/>
      <c r="D42" s="16"/>
      <c r="G42" s="21"/>
      <c r="H42" s="16"/>
      <c r="I42" s="16"/>
    </row>
    <row r="43" spans="2:9" ht="15.6" x14ac:dyDescent="0.3">
      <c r="B43" s="13"/>
      <c r="C43" s="15"/>
      <c r="D43" s="16"/>
      <c r="G43" s="13"/>
      <c r="H43" s="15"/>
      <c r="I43" s="16"/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66"/>
  </sheetPr>
  <dimension ref="A1:Y80"/>
  <sheetViews>
    <sheetView zoomScale="110" zoomScaleNormal="110" workbookViewId="0">
      <selection activeCell="M18" sqref="M18"/>
    </sheetView>
  </sheetViews>
  <sheetFormatPr defaultRowHeight="14.4" x14ac:dyDescent="0.3"/>
  <cols>
    <col min="1" max="1" width="3.88671875" customWidth="1"/>
    <col min="2" max="3" width="11.5546875" customWidth="1"/>
    <col min="4" max="4" width="5.5546875" customWidth="1"/>
    <col min="5" max="5" width="4.5546875" customWidth="1"/>
    <col min="6" max="6" width="5.5546875" customWidth="1"/>
    <col min="7" max="7" width="7" customWidth="1"/>
    <col min="8" max="11" width="4.5546875" customWidth="1"/>
    <col min="12" max="12" width="2.5546875" customWidth="1"/>
    <col min="13" max="14" width="11.5546875" customWidth="1"/>
    <col min="15" max="15" width="5.5546875" customWidth="1"/>
    <col min="16" max="16" width="4.5546875" customWidth="1"/>
    <col min="17" max="17" width="5.5546875" customWidth="1"/>
    <col min="18" max="18" width="6.44140625" customWidth="1"/>
    <col min="19" max="19" width="5.5546875" customWidth="1"/>
    <col min="20" max="21" width="4.5546875" customWidth="1"/>
    <col min="22" max="22" width="7.5546875" customWidth="1"/>
  </cols>
  <sheetData>
    <row r="1" spans="1:25" ht="18.899999999999999" customHeight="1" thickBot="1" x14ac:dyDescent="0.35">
      <c r="A1" s="16"/>
      <c r="B1" s="174" t="s">
        <v>55</v>
      </c>
      <c r="C1" s="175"/>
      <c r="D1" s="175"/>
      <c r="E1" s="175"/>
      <c r="F1" s="175"/>
      <c r="G1" s="175"/>
      <c r="H1" s="175"/>
      <c r="I1" s="176"/>
      <c r="J1" s="71"/>
      <c r="K1" s="71"/>
      <c r="L1" s="20"/>
      <c r="M1" s="20"/>
      <c r="N1" s="20"/>
      <c r="O1" s="16"/>
      <c r="P1" s="16"/>
      <c r="Q1" s="16"/>
      <c r="R1" s="16"/>
      <c r="S1" s="16"/>
      <c r="T1" s="16"/>
      <c r="U1" s="16"/>
      <c r="V1" s="16"/>
    </row>
    <row r="2" spans="1:25" ht="18.899999999999999" customHeight="1" thickBot="1" x14ac:dyDescent="0.4">
      <c r="A2" s="16"/>
      <c r="B2" s="208" t="s">
        <v>6</v>
      </c>
      <c r="C2" s="209"/>
      <c r="D2" s="209"/>
      <c r="E2" s="209"/>
      <c r="F2" s="209"/>
      <c r="G2" s="210"/>
      <c r="H2" s="85"/>
      <c r="I2" s="30"/>
      <c r="J2" s="30"/>
      <c r="K2" s="30"/>
      <c r="L2" s="30"/>
      <c r="M2" s="30"/>
      <c r="N2" s="30"/>
      <c r="O2" s="16"/>
      <c r="P2" s="16"/>
      <c r="Q2" s="16"/>
      <c r="R2" s="16"/>
      <c r="S2" s="30"/>
      <c r="T2" s="30"/>
      <c r="U2" s="30"/>
      <c r="V2" s="30"/>
      <c r="W2" s="3"/>
      <c r="X2" s="3"/>
    </row>
    <row r="3" spans="1:25" ht="18.899999999999999" customHeight="1" thickBot="1" x14ac:dyDescent="0.4">
      <c r="A3" s="1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6"/>
      <c r="P3" s="16"/>
      <c r="Q3" s="16"/>
      <c r="R3" s="16"/>
      <c r="S3" s="30"/>
      <c r="T3" s="30"/>
      <c r="U3" s="30"/>
      <c r="V3" s="30"/>
      <c r="W3" s="3"/>
      <c r="X3" s="3"/>
    </row>
    <row r="4" spans="1:25" ht="18.899999999999999" customHeight="1" thickBot="1" x14ac:dyDescent="0.35">
      <c r="A4" s="16"/>
      <c r="B4" s="213" t="s">
        <v>9</v>
      </c>
      <c r="C4" s="214"/>
      <c r="D4" s="86" t="s">
        <v>3</v>
      </c>
      <c r="E4" s="57" t="s">
        <v>0</v>
      </c>
      <c r="F4" s="57" t="s">
        <v>30</v>
      </c>
      <c r="G4" s="16"/>
      <c r="H4" s="144" t="s">
        <v>64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T4" s="143"/>
      <c r="U4" s="16"/>
      <c r="V4" s="16"/>
      <c r="Y4" s="4"/>
    </row>
    <row r="5" spans="1:25" ht="18.899999999999999" customHeight="1" thickBot="1" x14ac:dyDescent="0.35">
      <c r="A5" s="140">
        <v>1</v>
      </c>
      <c r="B5" s="215" t="s">
        <v>10</v>
      </c>
      <c r="C5" s="216"/>
      <c r="D5" s="87">
        <f>Deelnemers!C6</f>
        <v>3.4470000000000001</v>
      </c>
      <c r="E5" s="88">
        <f>Deelnemers!D6</f>
        <v>90</v>
      </c>
      <c r="F5" s="88" t="str">
        <f>Deelnemers!E6</f>
        <v>3 x 30</v>
      </c>
      <c r="G5" s="62"/>
      <c r="H5" s="179" t="s">
        <v>62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6"/>
      <c r="U5" s="16"/>
      <c r="V5" s="15"/>
      <c r="W5" s="9"/>
    </row>
    <row r="6" spans="1:25" ht="18.899999999999999" customHeight="1" thickBot="1" x14ac:dyDescent="0.35">
      <c r="A6" s="102"/>
      <c r="B6" s="177"/>
      <c r="C6" s="178"/>
      <c r="D6" s="141"/>
      <c r="E6" s="109"/>
      <c r="F6" s="142"/>
      <c r="G6" s="2"/>
      <c r="H6" s="2"/>
      <c r="I6" s="2"/>
      <c r="J6" s="16"/>
      <c r="K6" s="16"/>
      <c r="L6" s="16"/>
      <c r="M6" s="16"/>
      <c r="N6" s="16"/>
      <c r="O6" s="16"/>
      <c r="P6" s="16"/>
      <c r="Q6" s="21"/>
      <c r="R6" s="21"/>
      <c r="S6" s="21"/>
      <c r="T6" s="21"/>
      <c r="U6" s="21"/>
      <c r="V6" s="21"/>
      <c r="W6" s="1"/>
      <c r="Y6" s="5"/>
    </row>
    <row r="7" spans="1:25" ht="18.899999999999999" customHeight="1" thickBot="1" x14ac:dyDescent="0.35">
      <c r="A7" s="140">
        <v>2</v>
      </c>
      <c r="B7" s="182" t="str">
        <f>Deelnemers!B8</f>
        <v>Bart v.d. Valk</v>
      </c>
      <c r="C7" s="183"/>
      <c r="D7" s="87">
        <f>Deelnemers!C8</f>
        <v>1.1000000000000001</v>
      </c>
      <c r="E7" s="88">
        <f>Deelnemers!D8</f>
        <v>39</v>
      </c>
      <c r="F7" s="88" t="str">
        <f>Deelnemers!E8</f>
        <v>3 X 13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"/>
      <c r="S7" s="16"/>
      <c r="T7" s="16"/>
      <c r="U7" s="16"/>
      <c r="V7" s="15"/>
      <c r="W7" s="10"/>
      <c r="Y7" s="5"/>
    </row>
    <row r="8" spans="1:25" ht="18.899999999999999" customHeight="1" thickBot="1" x14ac:dyDescent="0.35">
      <c r="A8" s="102"/>
      <c r="B8" s="177"/>
      <c r="C8" s="178"/>
      <c r="D8" s="89"/>
      <c r="E8" s="62"/>
      <c r="F8" s="90"/>
      <c r="G8" s="16"/>
      <c r="H8" s="16"/>
      <c r="I8" s="16"/>
      <c r="J8" s="16"/>
      <c r="K8" s="16"/>
      <c r="L8" s="16"/>
      <c r="M8" s="16"/>
      <c r="N8" s="16"/>
      <c r="O8" s="16"/>
      <c r="P8" s="16"/>
      <c r="Q8" s="21"/>
      <c r="R8" s="21"/>
      <c r="S8" s="21"/>
      <c r="T8" s="21"/>
      <c r="U8" s="21"/>
      <c r="V8" s="21"/>
      <c r="W8" s="1"/>
      <c r="Y8" s="5"/>
    </row>
    <row r="9" spans="1:25" ht="18.899999999999999" customHeight="1" thickBot="1" x14ac:dyDescent="0.35">
      <c r="A9" s="140">
        <v>3</v>
      </c>
      <c r="B9" s="184" t="str">
        <f>Deelnemers!B10</f>
        <v>Stan Jansen</v>
      </c>
      <c r="C9" s="185"/>
      <c r="D9" s="87">
        <f>Deelnemers!C10</f>
        <v>0.96599999999999997</v>
      </c>
      <c r="E9" s="88">
        <f>Deelnemers!D10</f>
        <v>33</v>
      </c>
      <c r="F9" s="88" t="str">
        <f>Deelnemers!E10</f>
        <v>3 x 11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"/>
      <c r="S9" s="16"/>
      <c r="T9" s="16"/>
      <c r="U9" s="16"/>
      <c r="V9" s="15"/>
      <c r="W9" s="10"/>
      <c r="Y9" s="6"/>
    </row>
    <row r="10" spans="1:25" ht="18.899999999999999" customHeight="1" thickBot="1" x14ac:dyDescent="0.35">
      <c r="A10" s="102"/>
      <c r="B10" s="186"/>
      <c r="C10" s="187"/>
      <c r="D10" s="91"/>
      <c r="E10" s="92"/>
      <c r="F10" s="90"/>
      <c r="G10" s="16"/>
      <c r="H10" s="16"/>
      <c r="I10" s="16"/>
      <c r="J10" s="16"/>
      <c r="K10" s="16"/>
      <c r="L10" s="16"/>
      <c r="M10" s="20"/>
      <c r="N10" s="16"/>
      <c r="O10" s="16"/>
      <c r="P10" s="16"/>
      <c r="Q10" s="21"/>
      <c r="R10" s="21"/>
      <c r="S10" s="21"/>
      <c r="T10" s="21"/>
      <c r="U10" s="21"/>
      <c r="V10" s="21"/>
      <c r="W10" s="1"/>
    </row>
    <row r="11" spans="1:25" ht="18.899999999999999" customHeight="1" thickBot="1" x14ac:dyDescent="0.35">
      <c r="A11" s="140">
        <v>4</v>
      </c>
      <c r="B11" s="211" t="str">
        <f>Deelnemers!B12</f>
        <v>Niels van Voorden</v>
      </c>
      <c r="C11" s="212"/>
      <c r="D11" s="87">
        <f>Deelnemers!C12</f>
        <v>0.8</v>
      </c>
      <c r="E11" s="88">
        <f>Deelnemers!D12</f>
        <v>30</v>
      </c>
      <c r="F11" s="88" t="str">
        <f>Deelnemers!E12</f>
        <v>3 X 10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5"/>
      <c r="W11" s="10"/>
    </row>
    <row r="12" spans="1:25" ht="18.899999999999999" customHeight="1" thickBot="1" x14ac:dyDescent="0.35">
      <c r="A12" s="102"/>
      <c r="B12" s="177"/>
      <c r="C12" s="178"/>
      <c r="D12" s="89"/>
      <c r="E12" s="62"/>
      <c r="F12" s="9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21"/>
      <c r="S12" s="21"/>
      <c r="T12" s="21"/>
      <c r="U12" s="21"/>
      <c r="V12" s="21"/>
      <c r="W12" s="1"/>
      <c r="Y12" s="5"/>
    </row>
    <row r="13" spans="1:25" ht="18.899999999999999" customHeight="1" thickBot="1" x14ac:dyDescent="0.35">
      <c r="A13" s="140">
        <v>5</v>
      </c>
      <c r="B13" s="206" t="s">
        <v>20</v>
      </c>
      <c r="C13" s="207"/>
      <c r="D13" s="44">
        <v>0.36099999999999999</v>
      </c>
      <c r="E13" s="14">
        <v>21</v>
      </c>
      <c r="F13" s="14" t="s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5" ht="18.899999999999999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5" ht="18.899999999999999" customHeight="1" x14ac:dyDescent="0.3">
      <c r="A15" s="16"/>
      <c r="B15" s="126" t="s">
        <v>60</v>
      </c>
      <c r="C15" s="127">
        <f>D5</f>
        <v>3.4470000000000001</v>
      </c>
      <c r="D15" s="93" t="s">
        <v>0</v>
      </c>
      <c r="E15" s="93" t="s">
        <v>1</v>
      </c>
      <c r="F15" s="93" t="s">
        <v>2</v>
      </c>
      <c r="G15" s="94" t="s">
        <v>4</v>
      </c>
      <c r="H15" s="93" t="s">
        <v>29</v>
      </c>
      <c r="I15" s="95" t="s">
        <v>61</v>
      </c>
      <c r="J15" s="131" t="s">
        <v>5</v>
      </c>
      <c r="K15" s="134"/>
      <c r="L15" s="96"/>
      <c r="M15" s="126" t="s">
        <v>60</v>
      </c>
      <c r="N15" s="128">
        <f>D7</f>
        <v>1.1000000000000001</v>
      </c>
      <c r="O15" s="93" t="s">
        <v>0</v>
      </c>
      <c r="P15" s="93" t="s">
        <v>1</v>
      </c>
      <c r="Q15" s="93" t="s">
        <v>2</v>
      </c>
      <c r="R15" s="94" t="s">
        <v>4</v>
      </c>
      <c r="S15" s="93" t="s">
        <v>29</v>
      </c>
      <c r="T15" s="95" t="s">
        <v>61</v>
      </c>
      <c r="U15" s="95" t="s">
        <v>5</v>
      </c>
      <c r="V15" s="16"/>
    </row>
    <row r="16" spans="1:25" ht="18.899999999999999" customHeight="1" x14ac:dyDescent="0.35">
      <c r="A16" s="140">
        <f>A5</f>
        <v>1</v>
      </c>
      <c r="B16" s="201" t="str">
        <f>B5</f>
        <v>Djeno Verwiel</v>
      </c>
      <c r="C16" s="201"/>
      <c r="D16" s="97">
        <f>E5</f>
        <v>90</v>
      </c>
      <c r="E16" s="97">
        <f>SUM(E17:E19)</f>
        <v>75</v>
      </c>
      <c r="F16" s="97">
        <f>SUM(F17:F19)</f>
        <v>29</v>
      </c>
      <c r="G16" s="98">
        <f>IF(F16=0,"",E16/F16)</f>
        <v>2.5862068965517242</v>
      </c>
      <c r="H16" s="99">
        <f>SUM(H17,H18,H19)</f>
        <v>4</v>
      </c>
      <c r="I16" s="107">
        <v>0</v>
      </c>
      <c r="J16" s="171">
        <f>SUM(H16:I16)</f>
        <v>4</v>
      </c>
      <c r="K16" s="137"/>
      <c r="L16" s="100">
        <v>2</v>
      </c>
      <c r="M16" s="189" t="str">
        <f>B7</f>
        <v>Bart v.d. Valk</v>
      </c>
      <c r="N16" s="190"/>
      <c r="O16" s="97">
        <f>E7</f>
        <v>39</v>
      </c>
      <c r="P16" s="97">
        <f>SUM(P17:P19)</f>
        <v>30</v>
      </c>
      <c r="Q16" s="97">
        <f>SUM(Q17:Q19)</f>
        <v>29</v>
      </c>
      <c r="R16" s="98">
        <f>IF(Q16=0,"",P16/Q16)</f>
        <v>1.0344827586206897</v>
      </c>
      <c r="S16" s="99">
        <f>SUM(S17,S18,S19)</f>
        <v>2</v>
      </c>
      <c r="T16" s="107">
        <v>0</v>
      </c>
      <c r="U16" s="173">
        <f>SUM(S16:T16)</f>
        <v>2</v>
      </c>
      <c r="V16" s="16"/>
      <c r="Y16" s="7"/>
    </row>
    <row r="17" spans="1:25" ht="18.899999999999999" customHeight="1" x14ac:dyDescent="0.35">
      <c r="A17" s="16"/>
      <c r="B17" s="15"/>
      <c r="C17" s="16" t="s">
        <v>14</v>
      </c>
      <c r="D17" s="97">
        <f>D16/3</f>
        <v>30</v>
      </c>
      <c r="E17" s="68">
        <v>30</v>
      </c>
      <c r="F17" s="68">
        <v>9</v>
      </c>
      <c r="G17" s="98">
        <f t="shared" ref="G17:G19" si="0">IF(F17=0,"",E17/F17)</f>
        <v>3.3333333333333335</v>
      </c>
      <c r="H17" s="39">
        <v>2</v>
      </c>
      <c r="I17" s="16"/>
      <c r="J17" s="16"/>
      <c r="K17" s="16"/>
      <c r="L17" s="108"/>
      <c r="M17" s="15"/>
      <c r="N17" s="16" t="s">
        <v>14</v>
      </c>
      <c r="O17" s="97">
        <f>O16/3</f>
        <v>13</v>
      </c>
      <c r="P17" s="68">
        <v>9</v>
      </c>
      <c r="Q17" s="97">
        <f>F17</f>
        <v>9</v>
      </c>
      <c r="R17" s="98">
        <f>IF(Q17=0,"",P17/Q17)</f>
        <v>1</v>
      </c>
      <c r="S17" s="39">
        <v>0</v>
      </c>
      <c r="T17" s="48"/>
      <c r="U17" s="16"/>
      <c r="V17" s="16"/>
      <c r="Y17" s="7"/>
    </row>
    <row r="18" spans="1:25" ht="18.899999999999999" customHeight="1" x14ac:dyDescent="0.35">
      <c r="A18" s="16"/>
      <c r="B18" s="16"/>
      <c r="C18" s="16" t="s">
        <v>15</v>
      </c>
      <c r="D18" s="97">
        <f>D16/3</f>
        <v>30</v>
      </c>
      <c r="E18" s="68">
        <v>30</v>
      </c>
      <c r="F18" s="68">
        <v>10</v>
      </c>
      <c r="G18" s="98">
        <f t="shared" si="0"/>
        <v>3</v>
      </c>
      <c r="H18" s="39">
        <v>2</v>
      </c>
      <c r="I18" s="16"/>
      <c r="J18" s="16"/>
      <c r="K18" s="16"/>
      <c r="L18" s="62"/>
      <c r="M18" s="16"/>
      <c r="N18" s="16" t="s">
        <v>15</v>
      </c>
      <c r="O18" s="97">
        <f>O16/3</f>
        <v>13</v>
      </c>
      <c r="P18" s="68">
        <v>8</v>
      </c>
      <c r="Q18" s="97">
        <v>9</v>
      </c>
      <c r="R18" s="98">
        <f t="shared" ref="R18:R19" si="1">IF(Q18=0,"",P18/Q18)</f>
        <v>0.88888888888888884</v>
      </c>
      <c r="S18" s="39">
        <v>0</v>
      </c>
      <c r="T18" s="48"/>
      <c r="U18" s="16"/>
      <c r="V18" s="16"/>
      <c r="Y18" s="7"/>
    </row>
    <row r="19" spans="1:25" ht="18.899999999999999" customHeight="1" x14ac:dyDescent="0.35">
      <c r="A19" s="16"/>
      <c r="B19" s="16"/>
      <c r="C19" s="16" t="s">
        <v>16</v>
      </c>
      <c r="D19" s="97">
        <f>D16/3</f>
        <v>30</v>
      </c>
      <c r="E19" s="68">
        <v>15</v>
      </c>
      <c r="F19" s="68">
        <v>10</v>
      </c>
      <c r="G19" s="98">
        <f t="shared" si="0"/>
        <v>1.5</v>
      </c>
      <c r="H19" s="39">
        <v>0</v>
      </c>
      <c r="I19" s="16"/>
      <c r="J19" s="16"/>
      <c r="K19" s="16"/>
      <c r="L19" s="62"/>
      <c r="M19" s="16"/>
      <c r="N19" s="16" t="s">
        <v>16</v>
      </c>
      <c r="O19" s="97">
        <f>O16/3</f>
        <v>13</v>
      </c>
      <c r="P19" s="68">
        <v>13</v>
      </c>
      <c r="Q19" s="97">
        <v>11</v>
      </c>
      <c r="R19" s="98">
        <f t="shared" si="1"/>
        <v>1.1818181818181819</v>
      </c>
      <c r="S19" s="39">
        <v>2</v>
      </c>
      <c r="T19" s="48"/>
      <c r="U19" s="16"/>
      <c r="V19" s="16"/>
      <c r="Y19" s="7"/>
    </row>
    <row r="20" spans="1:25" ht="18.899999999999999" customHeight="1" x14ac:dyDescent="0.35">
      <c r="A20" s="16"/>
      <c r="B20" s="16"/>
      <c r="C20" s="16"/>
      <c r="D20" s="101"/>
      <c r="E20" s="102"/>
      <c r="F20" s="102"/>
      <c r="G20" s="103"/>
      <c r="H20" s="104"/>
      <c r="I20" s="16"/>
      <c r="J20" s="16"/>
      <c r="K20" s="16"/>
      <c r="L20" s="62"/>
      <c r="M20" s="16"/>
      <c r="N20" s="16"/>
      <c r="O20" s="101"/>
      <c r="P20" s="102"/>
      <c r="Q20" s="102"/>
      <c r="R20" s="103"/>
      <c r="S20" s="104"/>
      <c r="T20" s="21"/>
      <c r="U20" s="16"/>
      <c r="V20" s="16"/>
      <c r="Y20" s="7"/>
    </row>
    <row r="21" spans="1:25" ht="18.899999999999999" customHeight="1" x14ac:dyDescent="0.3">
      <c r="A21" s="16"/>
      <c r="B21" s="126" t="s">
        <v>60</v>
      </c>
      <c r="C21" s="128">
        <f>D13</f>
        <v>0.36099999999999999</v>
      </c>
      <c r="D21" s="93" t="s">
        <v>0</v>
      </c>
      <c r="E21" s="93" t="s">
        <v>1</v>
      </c>
      <c r="F21" s="93" t="s">
        <v>2</v>
      </c>
      <c r="G21" s="94" t="s">
        <v>4</v>
      </c>
      <c r="H21" s="93" t="s">
        <v>29</v>
      </c>
      <c r="I21" s="95" t="s">
        <v>61</v>
      </c>
      <c r="J21" s="131" t="s">
        <v>5</v>
      </c>
      <c r="K21" s="134"/>
      <c r="L21" s="138"/>
      <c r="M21" s="126" t="s">
        <v>60</v>
      </c>
      <c r="N21" s="128">
        <f>D5</f>
        <v>3.4470000000000001</v>
      </c>
      <c r="O21" s="105" t="s">
        <v>0</v>
      </c>
      <c r="P21" s="93" t="s">
        <v>1</v>
      </c>
      <c r="Q21" s="93" t="s">
        <v>2</v>
      </c>
      <c r="R21" s="94" t="s">
        <v>4</v>
      </c>
      <c r="S21" s="93" t="s">
        <v>29</v>
      </c>
      <c r="T21" s="95" t="s">
        <v>61</v>
      </c>
      <c r="U21" s="95" t="s">
        <v>5</v>
      </c>
      <c r="V21" s="16"/>
    </row>
    <row r="22" spans="1:25" ht="18.899999999999999" customHeight="1" x14ac:dyDescent="0.3">
      <c r="A22" s="140">
        <v>5</v>
      </c>
      <c r="B22" s="188" t="str">
        <f>B13</f>
        <v>Jari Hoonhorst</v>
      </c>
      <c r="C22" s="188"/>
      <c r="D22" s="97">
        <f>E13</f>
        <v>21</v>
      </c>
      <c r="E22" s="97">
        <f>SUM(E23:E25)</f>
        <v>8</v>
      </c>
      <c r="F22" s="97">
        <f>SUM(F23:F25)</f>
        <v>23</v>
      </c>
      <c r="G22" s="98">
        <f>IF(F22=0,"",E22/F22)</f>
        <v>0.34782608695652173</v>
      </c>
      <c r="H22" s="99">
        <f>SUM(H23,H24,H25)</f>
        <v>0</v>
      </c>
      <c r="I22" s="107"/>
      <c r="J22" s="171">
        <f>SUM(H22:I22)</f>
        <v>0</v>
      </c>
      <c r="K22" s="137"/>
      <c r="L22" s="100">
        <f>A16</f>
        <v>1</v>
      </c>
      <c r="M22" s="200" t="str">
        <f>B5</f>
        <v>Djeno Verwiel</v>
      </c>
      <c r="N22" s="201"/>
      <c r="O22" s="97">
        <f>E5</f>
        <v>90</v>
      </c>
      <c r="P22" s="97">
        <f>SUM(P23:P25)</f>
        <v>90</v>
      </c>
      <c r="Q22" s="97">
        <f>SUM(Q23:Q25)</f>
        <v>23</v>
      </c>
      <c r="R22" s="98">
        <f>IF(Q22=0,"",P22/Q22)</f>
        <v>3.9130434782608696</v>
      </c>
      <c r="S22" s="99">
        <f>SUM(S23,S24,S25)</f>
        <v>6</v>
      </c>
      <c r="T22" s="107">
        <v>1</v>
      </c>
      <c r="U22" s="173">
        <f>SUM(S22:T22)</f>
        <v>7</v>
      </c>
      <c r="V22" s="16"/>
    </row>
    <row r="23" spans="1:25" ht="18.899999999999999" customHeight="1" x14ac:dyDescent="0.3">
      <c r="A23" s="16"/>
      <c r="B23" s="15"/>
      <c r="C23" s="16" t="s">
        <v>14</v>
      </c>
      <c r="D23" s="97">
        <v>7</v>
      </c>
      <c r="E23" s="68">
        <v>0</v>
      </c>
      <c r="F23" s="68">
        <v>5</v>
      </c>
      <c r="G23" s="98">
        <f t="shared" ref="G23:G25" si="2">IF(F23=0,"",E23/F23)</f>
        <v>0</v>
      </c>
      <c r="H23" s="39">
        <v>0</v>
      </c>
      <c r="I23" s="16"/>
      <c r="J23" s="16"/>
      <c r="K23" s="16"/>
      <c r="L23" s="108"/>
      <c r="M23" s="15"/>
      <c r="N23" s="16" t="s">
        <v>14</v>
      </c>
      <c r="O23" s="97">
        <f>O22/3</f>
        <v>30</v>
      </c>
      <c r="P23" s="68">
        <v>30</v>
      </c>
      <c r="Q23" s="97">
        <f>F23</f>
        <v>5</v>
      </c>
      <c r="R23" s="98">
        <f>IF(Q23=0,"",P23/Q23)</f>
        <v>6</v>
      </c>
      <c r="S23" s="39">
        <v>2</v>
      </c>
      <c r="T23" s="48"/>
      <c r="U23" s="16"/>
      <c r="V23" s="16"/>
    </row>
    <row r="24" spans="1:25" ht="18.899999999999999" customHeight="1" x14ac:dyDescent="0.3">
      <c r="A24" s="16"/>
      <c r="B24" s="16"/>
      <c r="C24" s="16" t="s">
        <v>15</v>
      </c>
      <c r="D24" s="97">
        <f>D23</f>
        <v>7</v>
      </c>
      <c r="E24" s="68">
        <v>6</v>
      </c>
      <c r="F24" s="68">
        <v>10</v>
      </c>
      <c r="G24" s="98">
        <f t="shared" si="2"/>
        <v>0.6</v>
      </c>
      <c r="H24" s="39">
        <v>0</v>
      </c>
      <c r="I24" s="16"/>
      <c r="J24" s="16"/>
      <c r="K24" s="16"/>
      <c r="L24" s="62"/>
      <c r="M24" s="16"/>
      <c r="N24" s="16" t="s">
        <v>15</v>
      </c>
      <c r="O24" s="97">
        <f>O22/3</f>
        <v>30</v>
      </c>
      <c r="P24" s="68">
        <v>30</v>
      </c>
      <c r="Q24" s="97">
        <f>F24</f>
        <v>10</v>
      </c>
      <c r="R24" s="98">
        <f t="shared" ref="R24:R25" si="3">IF(Q24=0,"",P24/Q24)</f>
        <v>3</v>
      </c>
      <c r="S24" s="39">
        <v>2</v>
      </c>
      <c r="T24" s="48"/>
      <c r="U24" s="16"/>
      <c r="V24" s="16"/>
    </row>
    <row r="25" spans="1:25" ht="18.899999999999999" customHeight="1" x14ac:dyDescent="0.3">
      <c r="A25" s="16"/>
      <c r="B25" s="16"/>
      <c r="C25" s="16" t="s">
        <v>16</v>
      </c>
      <c r="D25" s="97">
        <f>D24</f>
        <v>7</v>
      </c>
      <c r="E25" s="68">
        <v>2</v>
      </c>
      <c r="F25" s="68">
        <v>8</v>
      </c>
      <c r="G25" s="98">
        <f t="shared" si="2"/>
        <v>0.25</v>
      </c>
      <c r="H25" s="39">
        <v>0</v>
      </c>
      <c r="I25" s="16"/>
      <c r="J25" s="16"/>
      <c r="K25" s="16"/>
      <c r="L25" s="62"/>
      <c r="M25" s="16"/>
      <c r="N25" s="16" t="s">
        <v>16</v>
      </c>
      <c r="O25" s="97">
        <f>O22/3</f>
        <v>30</v>
      </c>
      <c r="P25" s="68">
        <v>30</v>
      </c>
      <c r="Q25" s="97">
        <f>F25</f>
        <v>8</v>
      </c>
      <c r="R25" s="98">
        <f t="shared" si="3"/>
        <v>3.75</v>
      </c>
      <c r="S25" s="39">
        <v>2</v>
      </c>
      <c r="T25" s="48"/>
      <c r="U25" s="16"/>
      <c r="V25" s="16"/>
    </row>
    <row r="26" spans="1:25" ht="18.899999999999999" customHeight="1" x14ac:dyDescent="0.35">
      <c r="A26" s="16"/>
      <c r="B26" s="16"/>
      <c r="C26" s="16"/>
      <c r="D26" s="62"/>
      <c r="E26" s="16"/>
      <c r="F26" s="16"/>
      <c r="G26" s="22"/>
      <c r="H26" s="21"/>
      <c r="I26" s="16"/>
      <c r="J26" s="16"/>
      <c r="K26" s="16"/>
      <c r="L26" s="62"/>
      <c r="M26" s="16"/>
      <c r="N26" s="16"/>
      <c r="O26" s="62"/>
      <c r="P26" s="16"/>
      <c r="Q26" s="16"/>
      <c r="R26" s="22"/>
      <c r="S26" s="21"/>
      <c r="T26" s="21"/>
      <c r="U26" s="16"/>
      <c r="V26" s="16"/>
      <c r="Y26" s="7"/>
    </row>
    <row r="27" spans="1:25" ht="18.899999999999999" customHeight="1" x14ac:dyDescent="0.35">
      <c r="A27" s="16"/>
      <c r="B27" s="16"/>
      <c r="C27" s="16"/>
      <c r="D27" s="62"/>
      <c r="E27" s="16"/>
      <c r="F27" s="16"/>
      <c r="G27" s="22"/>
      <c r="H27" s="21"/>
      <c r="I27" s="16"/>
      <c r="J27" s="16"/>
      <c r="K27" s="16"/>
      <c r="L27" s="62"/>
      <c r="M27" s="16"/>
      <c r="N27" s="16"/>
      <c r="O27" s="62"/>
      <c r="P27" s="16"/>
      <c r="Q27" s="16"/>
      <c r="R27" s="22"/>
      <c r="S27" s="21"/>
      <c r="T27" s="21"/>
      <c r="U27" s="16"/>
      <c r="V27" s="16"/>
      <c r="Y27" s="7"/>
    </row>
    <row r="28" spans="1:25" ht="18.899999999999999" customHeight="1" x14ac:dyDescent="0.3">
      <c r="A28" s="16"/>
      <c r="B28" s="126" t="s">
        <v>60</v>
      </c>
      <c r="C28" s="128">
        <f>D11</f>
        <v>0.8</v>
      </c>
      <c r="D28" s="93" t="s">
        <v>0</v>
      </c>
      <c r="E28" s="93" t="s">
        <v>1</v>
      </c>
      <c r="F28" s="93" t="s">
        <v>2</v>
      </c>
      <c r="G28" s="94" t="s">
        <v>4</v>
      </c>
      <c r="H28" s="93" t="s">
        <v>29</v>
      </c>
      <c r="I28" s="95" t="s">
        <v>61</v>
      </c>
      <c r="J28" s="131" t="s">
        <v>5</v>
      </c>
      <c r="K28" s="134"/>
      <c r="L28" s="138"/>
      <c r="M28" s="126" t="s">
        <v>60</v>
      </c>
      <c r="N28" s="128">
        <f>D13</f>
        <v>0.36099999999999999</v>
      </c>
      <c r="O28" s="105" t="s">
        <v>0</v>
      </c>
      <c r="P28" s="93" t="s">
        <v>1</v>
      </c>
      <c r="Q28" s="93" t="s">
        <v>2</v>
      </c>
      <c r="R28" s="94" t="s">
        <v>4</v>
      </c>
      <c r="S28" s="93" t="s">
        <v>29</v>
      </c>
      <c r="T28" s="95" t="s">
        <v>61</v>
      </c>
      <c r="U28" s="95" t="s">
        <v>5</v>
      </c>
      <c r="V28" s="16"/>
    </row>
    <row r="29" spans="1:25" ht="18.899999999999999" customHeight="1" x14ac:dyDescent="0.3">
      <c r="A29" s="140">
        <v>4</v>
      </c>
      <c r="B29" s="195" t="str">
        <f>B11</f>
        <v>Niels van Voorden</v>
      </c>
      <c r="C29" s="196"/>
      <c r="D29" s="97">
        <f>E11</f>
        <v>30</v>
      </c>
      <c r="E29" s="97">
        <f>SUM(E30:E32)</f>
        <v>28</v>
      </c>
      <c r="F29" s="97">
        <f>SUM(F30:F32)</f>
        <v>28</v>
      </c>
      <c r="G29" s="98">
        <f>IF(F29=0,"",E29/F29)</f>
        <v>1</v>
      </c>
      <c r="H29" s="99">
        <f>SUM(H30,H31,H32)</f>
        <v>3</v>
      </c>
      <c r="I29" s="107">
        <v>1</v>
      </c>
      <c r="J29" s="171">
        <f>SUM(H29:I29)</f>
        <v>4</v>
      </c>
      <c r="K29" s="137"/>
      <c r="L29" s="100">
        <v>5</v>
      </c>
      <c r="M29" s="194" t="str">
        <f>B13</f>
        <v>Jari Hoonhorst</v>
      </c>
      <c r="N29" s="188"/>
      <c r="O29" s="97">
        <f>E13</f>
        <v>21</v>
      </c>
      <c r="P29" s="97">
        <f>SUM(P30:P32)</f>
        <v>13</v>
      </c>
      <c r="Q29" s="97">
        <f>SUM(Q30:Q32)</f>
        <v>27</v>
      </c>
      <c r="R29" s="98">
        <f>IF(Q29=0,"",P29/Q29)</f>
        <v>0.48148148148148145</v>
      </c>
      <c r="S29" s="99">
        <f>SUM(S30,S31,S32)</f>
        <v>2</v>
      </c>
      <c r="T29" s="107">
        <v>1</v>
      </c>
      <c r="U29" s="173">
        <f>SUM(S29:T29)</f>
        <v>3</v>
      </c>
      <c r="V29" s="16"/>
    </row>
    <row r="30" spans="1:25" ht="18.899999999999999" customHeight="1" x14ac:dyDescent="0.3">
      <c r="A30" s="16"/>
      <c r="B30" s="15"/>
      <c r="C30" s="16" t="s">
        <v>14</v>
      </c>
      <c r="D30" s="97">
        <f>D29/3</f>
        <v>10</v>
      </c>
      <c r="E30" s="68">
        <v>10</v>
      </c>
      <c r="F30" s="68">
        <v>5</v>
      </c>
      <c r="G30" s="98">
        <f t="shared" ref="G30:G32" si="4">IF(F30=0,"",E30/F30)</f>
        <v>2</v>
      </c>
      <c r="H30" s="39">
        <v>2</v>
      </c>
      <c r="I30" s="16"/>
      <c r="J30" s="16"/>
      <c r="K30" s="16"/>
      <c r="L30" s="108"/>
      <c r="M30" s="15"/>
      <c r="N30" s="16" t="s">
        <v>14</v>
      </c>
      <c r="O30" s="97">
        <f>O29/3</f>
        <v>7</v>
      </c>
      <c r="P30" s="68">
        <v>1</v>
      </c>
      <c r="Q30" s="97">
        <v>4</v>
      </c>
      <c r="R30" s="98">
        <f>IF(Q30=0,"",P30/Q30)</f>
        <v>0.25</v>
      </c>
      <c r="S30" s="39">
        <v>0</v>
      </c>
      <c r="T30" s="48"/>
      <c r="U30" s="67"/>
      <c r="V30" s="16"/>
    </row>
    <row r="31" spans="1:25" ht="18.899999999999999" customHeight="1" x14ac:dyDescent="0.3">
      <c r="A31" s="16"/>
      <c r="B31" s="16"/>
      <c r="C31" s="16" t="s">
        <v>15</v>
      </c>
      <c r="D31" s="97">
        <f>D29/3</f>
        <v>10</v>
      </c>
      <c r="E31" s="68">
        <v>8</v>
      </c>
      <c r="F31" s="68">
        <v>11</v>
      </c>
      <c r="G31" s="98">
        <f t="shared" si="4"/>
        <v>0.72727272727272729</v>
      </c>
      <c r="H31" s="39">
        <v>0</v>
      </c>
      <c r="I31" s="16"/>
      <c r="J31" s="16"/>
      <c r="K31" s="16"/>
      <c r="L31" s="62"/>
      <c r="M31" s="16"/>
      <c r="N31" s="16" t="s">
        <v>15</v>
      </c>
      <c r="O31" s="97">
        <f>O29/3</f>
        <v>7</v>
      </c>
      <c r="P31" s="68">
        <v>7</v>
      </c>
      <c r="Q31" s="97">
        <v>12</v>
      </c>
      <c r="R31" s="98">
        <f t="shared" ref="R31:R32" si="5">IF(Q31=0,"",P31/Q31)</f>
        <v>0.58333333333333337</v>
      </c>
      <c r="S31" s="39">
        <v>2</v>
      </c>
      <c r="T31" s="48"/>
      <c r="U31" s="67"/>
      <c r="V31" s="16"/>
    </row>
    <row r="32" spans="1:25" ht="18.899999999999999" customHeight="1" x14ac:dyDescent="0.3">
      <c r="A32" s="16"/>
      <c r="B32" s="16"/>
      <c r="C32" s="16" t="s">
        <v>16</v>
      </c>
      <c r="D32" s="97">
        <f>D29/3</f>
        <v>10</v>
      </c>
      <c r="E32" s="68">
        <v>10</v>
      </c>
      <c r="F32" s="68">
        <v>12</v>
      </c>
      <c r="G32" s="98">
        <f t="shared" si="4"/>
        <v>0.83333333333333337</v>
      </c>
      <c r="H32" s="39">
        <v>1</v>
      </c>
      <c r="I32" s="16"/>
      <c r="J32" s="16"/>
      <c r="K32" s="16"/>
      <c r="L32" s="62"/>
      <c r="M32" s="16"/>
      <c r="N32" s="16" t="s">
        <v>16</v>
      </c>
      <c r="O32" s="97">
        <f>O29/3</f>
        <v>7</v>
      </c>
      <c r="P32" s="68">
        <v>5</v>
      </c>
      <c r="Q32" s="97">
        <v>11</v>
      </c>
      <c r="R32" s="98">
        <f t="shared" si="5"/>
        <v>0.45454545454545453</v>
      </c>
      <c r="S32" s="39">
        <v>0</v>
      </c>
      <c r="T32" s="48"/>
      <c r="U32" s="67"/>
      <c r="V32" s="16"/>
    </row>
    <row r="33" spans="1:25" ht="18.899999999999999" customHeight="1" x14ac:dyDescent="0.35">
      <c r="A33" s="16"/>
      <c r="B33" s="16"/>
      <c r="C33" s="16"/>
      <c r="D33" s="101"/>
      <c r="E33" s="102"/>
      <c r="F33" s="102"/>
      <c r="G33" s="103"/>
      <c r="H33" s="104"/>
      <c r="I33" s="16"/>
      <c r="J33" s="16"/>
      <c r="K33" s="16"/>
      <c r="L33" s="62"/>
      <c r="M33" s="16"/>
      <c r="N33" s="16"/>
      <c r="O33" s="101"/>
      <c r="P33" s="102"/>
      <c r="Q33" s="102"/>
      <c r="R33" s="103"/>
      <c r="S33" s="104"/>
      <c r="T33" s="21"/>
      <c r="U33" s="16"/>
      <c r="V33" s="16"/>
      <c r="Y33" s="7"/>
    </row>
    <row r="34" spans="1:25" ht="18.899999999999999" customHeight="1" x14ac:dyDescent="0.3">
      <c r="A34" s="16"/>
      <c r="B34" s="126" t="s">
        <v>60</v>
      </c>
      <c r="C34" s="128">
        <f>D7</f>
        <v>1.1000000000000001</v>
      </c>
      <c r="D34" s="93" t="s">
        <v>0</v>
      </c>
      <c r="E34" s="93" t="s">
        <v>1</v>
      </c>
      <c r="F34" s="93" t="s">
        <v>2</v>
      </c>
      <c r="G34" s="94" t="s">
        <v>4</v>
      </c>
      <c r="H34" s="93" t="s">
        <v>29</v>
      </c>
      <c r="I34" s="95" t="s">
        <v>61</v>
      </c>
      <c r="J34" s="131" t="s">
        <v>5</v>
      </c>
      <c r="K34" s="134"/>
      <c r="L34" s="138"/>
      <c r="M34" s="126" t="s">
        <v>60</v>
      </c>
      <c r="N34" s="128">
        <f>D11</f>
        <v>0.8</v>
      </c>
      <c r="O34" s="105" t="s">
        <v>0</v>
      </c>
      <c r="P34" s="93" t="s">
        <v>1</v>
      </c>
      <c r="Q34" s="93" t="s">
        <v>2</v>
      </c>
      <c r="R34" s="94" t="s">
        <v>4</v>
      </c>
      <c r="S34" s="93" t="s">
        <v>29</v>
      </c>
      <c r="T34" s="95" t="s">
        <v>61</v>
      </c>
      <c r="U34" s="95" t="s">
        <v>5</v>
      </c>
      <c r="V34" s="16"/>
    </row>
    <row r="35" spans="1:25" ht="18.899999999999999" customHeight="1" thickBot="1" x14ac:dyDescent="0.35">
      <c r="A35" s="140">
        <v>2</v>
      </c>
      <c r="B35" s="202" t="str">
        <f>B7</f>
        <v>Bart v.d. Valk</v>
      </c>
      <c r="C35" s="203"/>
      <c r="D35" s="97">
        <f>E7</f>
        <v>39</v>
      </c>
      <c r="E35" s="97">
        <f>SUM(E36:E38)</f>
        <v>0</v>
      </c>
      <c r="F35" s="97">
        <f>SUM(F36:F38)</f>
        <v>0</v>
      </c>
      <c r="G35" s="98" t="str">
        <f>IF(F35=0,"",E35/F35)</f>
        <v/>
      </c>
      <c r="H35" s="99">
        <f>SUM(H36,H37,H38)</f>
        <v>0</v>
      </c>
      <c r="I35" s="107"/>
      <c r="J35" s="171">
        <f>SUM(H35:I35)</f>
        <v>0</v>
      </c>
      <c r="K35" s="137"/>
      <c r="L35" s="100">
        <v>4</v>
      </c>
      <c r="M35" s="204" t="str">
        <f>B11</f>
        <v>Niels van Voorden</v>
      </c>
      <c r="N35" s="205"/>
      <c r="O35" s="97">
        <f>E11</f>
        <v>30</v>
      </c>
      <c r="P35" s="97">
        <f>SUM(P36:P38)</f>
        <v>0</v>
      </c>
      <c r="Q35" s="97">
        <f>SUM(Q36:Q38)</f>
        <v>0</v>
      </c>
      <c r="R35" s="98" t="str">
        <f>IF(Q35=0,"",P35/Q35)</f>
        <v/>
      </c>
      <c r="S35" s="99">
        <f>SUM(S36,S37,S38)</f>
        <v>0</v>
      </c>
      <c r="T35" s="107"/>
      <c r="U35" s="173">
        <f>SUM(S35:T35)</f>
        <v>0</v>
      </c>
      <c r="V35" s="16"/>
    </row>
    <row r="36" spans="1:25" ht="18.899999999999999" customHeight="1" x14ac:dyDescent="0.3">
      <c r="A36" s="16"/>
      <c r="B36" s="15"/>
      <c r="C36" s="16" t="s">
        <v>14</v>
      </c>
      <c r="D36" s="97">
        <f>D35/3</f>
        <v>13</v>
      </c>
      <c r="E36" s="68"/>
      <c r="F36" s="68"/>
      <c r="G36" s="98" t="str">
        <f t="shared" ref="G36:G38" si="6">IF(F36=0,"",E36/F36)</f>
        <v/>
      </c>
      <c r="H36" s="39"/>
      <c r="I36" s="16"/>
      <c r="J36" s="16"/>
      <c r="K36" s="16"/>
      <c r="L36" s="108"/>
      <c r="M36" s="15"/>
      <c r="N36" s="16" t="s">
        <v>14</v>
      </c>
      <c r="O36" s="97">
        <f>O35/3</f>
        <v>10</v>
      </c>
      <c r="P36" s="39"/>
      <c r="Q36" s="97">
        <f>F36</f>
        <v>0</v>
      </c>
      <c r="R36" s="98" t="str">
        <f>IF(Q36=0,"",P36/Q36)</f>
        <v/>
      </c>
      <c r="S36" s="39"/>
      <c r="T36" s="48"/>
      <c r="U36" s="16"/>
      <c r="V36" s="16"/>
    </row>
    <row r="37" spans="1:25" ht="18.899999999999999" customHeight="1" x14ac:dyDescent="0.3">
      <c r="A37" s="16"/>
      <c r="B37" s="16"/>
      <c r="C37" s="16" t="s">
        <v>15</v>
      </c>
      <c r="D37" s="97">
        <f>D35/3</f>
        <v>13</v>
      </c>
      <c r="E37" s="68"/>
      <c r="F37" s="68"/>
      <c r="G37" s="98" t="str">
        <f t="shared" si="6"/>
        <v/>
      </c>
      <c r="H37" s="39"/>
      <c r="I37" s="16"/>
      <c r="J37" s="16"/>
      <c r="K37" s="16"/>
      <c r="L37" s="62"/>
      <c r="M37" s="16"/>
      <c r="N37" s="16" t="s">
        <v>15</v>
      </c>
      <c r="O37" s="97">
        <f>O35/3</f>
        <v>10</v>
      </c>
      <c r="P37" s="39"/>
      <c r="Q37" s="97">
        <f>F37</f>
        <v>0</v>
      </c>
      <c r="R37" s="98" t="str">
        <f t="shared" ref="R37:R38" si="7">IF(Q37=0,"",P37/Q37)</f>
        <v/>
      </c>
      <c r="S37" s="39"/>
      <c r="T37" s="48"/>
      <c r="U37" s="16"/>
      <c r="V37" s="16"/>
    </row>
    <row r="38" spans="1:25" ht="18.899999999999999" customHeight="1" x14ac:dyDescent="0.3">
      <c r="A38" s="16"/>
      <c r="B38" s="16"/>
      <c r="C38" s="16" t="s">
        <v>16</v>
      </c>
      <c r="D38" s="97">
        <f>D35/3</f>
        <v>13</v>
      </c>
      <c r="E38" s="68"/>
      <c r="F38" s="68"/>
      <c r="G38" s="98" t="str">
        <f t="shared" si="6"/>
        <v/>
      </c>
      <c r="H38" s="39"/>
      <c r="I38" s="16"/>
      <c r="J38" s="16"/>
      <c r="K38" s="16"/>
      <c r="L38" s="62"/>
      <c r="M38" s="16"/>
      <c r="N38" s="16" t="s">
        <v>16</v>
      </c>
      <c r="O38" s="97">
        <f>O35/3</f>
        <v>10</v>
      </c>
      <c r="P38" s="39"/>
      <c r="Q38" s="97">
        <f>F38</f>
        <v>0</v>
      </c>
      <c r="R38" s="98" t="str">
        <f t="shared" si="7"/>
        <v/>
      </c>
      <c r="S38" s="39"/>
      <c r="T38" s="48"/>
      <c r="U38" s="16"/>
      <c r="V38" s="16"/>
    </row>
    <row r="39" spans="1:25" ht="18.899999999999999" customHeight="1" x14ac:dyDescent="0.35">
      <c r="A39" s="16"/>
      <c r="B39" s="16"/>
      <c r="C39" s="16"/>
      <c r="D39" s="101"/>
      <c r="E39" s="102"/>
      <c r="F39" s="102"/>
      <c r="G39" s="103"/>
      <c r="H39" s="104"/>
      <c r="I39" s="16"/>
      <c r="J39" s="16"/>
      <c r="K39" s="16"/>
      <c r="L39" s="62"/>
      <c r="M39" s="16"/>
      <c r="N39" s="16"/>
      <c r="O39" s="101"/>
      <c r="P39" s="102"/>
      <c r="Q39" s="102"/>
      <c r="R39" s="103"/>
      <c r="S39" s="104"/>
      <c r="T39" s="21"/>
      <c r="U39" s="16"/>
      <c r="V39" s="16"/>
      <c r="Y39" s="7"/>
    </row>
    <row r="40" spans="1:25" ht="18.899999999999999" customHeight="1" x14ac:dyDescent="0.3">
      <c r="A40" s="16"/>
      <c r="B40" s="126" t="s">
        <v>60</v>
      </c>
      <c r="C40" s="128">
        <f>D5</f>
        <v>3.4470000000000001</v>
      </c>
      <c r="D40" s="93" t="s">
        <v>0</v>
      </c>
      <c r="E40" s="93" t="s">
        <v>1</v>
      </c>
      <c r="F40" s="93" t="s">
        <v>2</v>
      </c>
      <c r="G40" s="94" t="s">
        <v>4</v>
      </c>
      <c r="H40" s="93" t="s">
        <v>29</v>
      </c>
      <c r="I40" s="95" t="s">
        <v>61</v>
      </c>
      <c r="J40" s="131" t="s">
        <v>5</v>
      </c>
      <c r="K40" s="134"/>
      <c r="L40" s="138"/>
      <c r="M40" s="126" t="s">
        <v>60</v>
      </c>
      <c r="N40" s="128">
        <f>D11</f>
        <v>0.8</v>
      </c>
      <c r="O40" s="105" t="s">
        <v>0</v>
      </c>
      <c r="P40" s="93" t="s">
        <v>1</v>
      </c>
      <c r="Q40" s="93" t="s">
        <v>2</v>
      </c>
      <c r="R40" s="94" t="s">
        <v>4</v>
      </c>
      <c r="S40" s="93" t="s">
        <v>29</v>
      </c>
      <c r="T40" s="95" t="s">
        <v>61</v>
      </c>
      <c r="U40" s="95" t="s">
        <v>5</v>
      </c>
      <c r="V40" s="16"/>
    </row>
    <row r="41" spans="1:25" ht="18.899999999999999" customHeight="1" thickBot="1" x14ac:dyDescent="0.35">
      <c r="A41" s="140">
        <f>L22</f>
        <v>1</v>
      </c>
      <c r="B41" s="201" t="str">
        <f>B5</f>
        <v>Djeno Verwiel</v>
      </c>
      <c r="C41" s="201"/>
      <c r="D41" s="97">
        <f>E5</f>
        <v>90</v>
      </c>
      <c r="E41" s="97">
        <f>SUM(E42:E44)</f>
        <v>64</v>
      </c>
      <c r="F41" s="97">
        <f>SUM(F42:F44)</f>
        <v>21</v>
      </c>
      <c r="G41" s="98">
        <f>IF(F41=0,"",E41/F41)</f>
        <v>3.0476190476190474</v>
      </c>
      <c r="H41" s="99">
        <f>SUM(H42,H43,H44)</f>
        <v>4</v>
      </c>
      <c r="I41" s="107">
        <v>0</v>
      </c>
      <c r="J41" s="171">
        <f>SUM(H41:I41)</f>
        <v>4</v>
      </c>
      <c r="K41" s="137"/>
      <c r="L41" s="100">
        <v>4</v>
      </c>
      <c r="M41" s="204" t="str">
        <f>B11</f>
        <v>Niels van Voorden</v>
      </c>
      <c r="N41" s="205"/>
      <c r="O41" s="97">
        <f>E11</f>
        <v>30</v>
      </c>
      <c r="P41" s="97">
        <f>SUM(P42:P44)</f>
        <v>20</v>
      </c>
      <c r="Q41" s="97">
        <f>SUM(Q42:Q44)</f>
        <v>21</v>
      </c>
      <c r="R41" s="98">
        <f>IF(Q41=0,"",P41/Q41)</f>
        <v>0.95238095238095233</v>
      </c>
      <c r="S41" s="99">
        <f>SUM(S42,S43,S44)</f>
        <v>2</v>
      </c>
      <c r="T41" s="107">
        <v>1</v>
      </c>
      <c r="U41" s="173">
        <f>SUM(S41:T41)</f>
        <v>3</v>
      </c>
      <c r="V41" s="16"/>
    </row>
    <row r="42" spans="1:25" ht="18.899999999999999" customHeight="1" x14ac:dyDescent="0.3">
      <c r="A42" s="16"/>
      <c r="B42" s="15"/>
      <c r="C42" s="16" t="s">
        <v>14</v>
      </c>
      <c r="D42" s="97">
        <f>D41/3</f>
        <v>30</v>
      </c>
      <c r="E42" s="68">
        <v>4</v>
      </c>
      <c r="F42" s="68">
        <v>4</v>
      </c>
      <c r="G42" s="98">
        <f>IF(F42=0,"",E42/F42)</f>
        <v>1</v>
      </c>
      <c r="H42" s="39">
        <v>0</v>
      </c>
      <c r="I42" s="16"/>
      <c r="J42" s="16"/>
      <c r="K42" s="16"/>
      <c r="L42" s="108"/>
      <c r="M42" s="15"/>
      <c r="N42" s="16" t="s">
        <v>14</v>
      </c>
      <c r="O42" s="97">
        <f>O41/3</f>
        <v>10</v>
      </c>
      <c r="P42" s="39">
        <v>10</v>
      </c>
      <c r="Q42" s="97">
        <v>5</v>
      </c>
      <c r="R42" s="98">
        <f>IF(Q42=0,"",P42/Q42)</f>
        <v>2</v>
      </c>
      <c r="S42" s="39">
        <v>2</v>
      </c>
      <c r="T42" s="48"/>
      <c r="U42" s="16"/>
      <c r="V42" s="16"/>
    </row>
    <row r="43" spans="1:25" ht="18.899999999999999" customHeight="1" x14ac:dyDescent="0.3">
      <c r="A43" s="16"/>
      <c r="B43" s="16"/>
      <c r="C43" s="16" t="s">
        <v>15</v>
      </c>
      <c r="D43" s="97">
        <f>D41/3</f>
        <v>30</v>
      </c>
      <c r="E43" s="68">
        <v>30</v>
      </c>
      <c r="F43" s="68">
        <v>7</v>
      </c>
      <c r="G43" s="98">
        <f>IF(F43=0,"",E43/F43)</f>
        <v>4.2857142857142856</v>
      </c>
      <c r="H43" s="39">
        <v>2</v>
      </c>
      <c r="I43" s="16"/>
      <c r="J43" s="16"/>
      <c r="K43" s="16"/>
      <c r="L43" s="62"/>
      <c r="M43" s="16"/>
      <c r="N43" s="16" t="s">
        <v>15</v>
      </c>
      <c r="O43" s="97">
        <f>O41/3</f>
        <v>10</v>
      </c>
      <c r="P43" s="39">
        <v>3</v>
      </c>
      <c r="Q43" s="97">
        <v>6</v>
      </c>
      <c r="R43" s="98">
        <f t="shared" ref="R43:R44" si="8">IF(Q43=0,"",P43/Q43)</f>
        <v>0.5</v>
      </c>
      <c r="S43" s="39">
        <v>0</v>
      </c>
      <c r="T43" s="48"/>
      <c r="U43" s="16"/>
      <c r="V43" s="16"/>
    </row>
    <row r="44" spans="1:25" ht="18.899999999999999" customHeight="1" x14ac:dyDescent="0.3">
      <c r="A44" s="16"/>
      <c r="B44" s="16"/>
      <c r="C44" s="16" t="s">
        <v>16</v>
      </c>
      <c r="D44" s="97">
        <f>D41/3</f>
        <v>30</v>
      </c>
      <c r="E44" s="68">
        <v>30</v>
      </c>
      <c r="F44" s="68">
        <v>10</v>
      </c>
      <c r="G44" s="98">
        <f>IF(F44=0,"",E44/F44)</f>
        <v>3</v>
      </c>
      <c r="H44" s="39">
        <v>2</v>
      </c>
      <c r="I44" s="16"/>
      <c r="J44" s="16"/>
      <c r="K44" s="16"/>
      <c r="L44" s="62"/>
      <c r="M44" s="16"/>
      <c r="N44" s="16" t="s">
        <v>16</v>
      </c>
      <c r="O44" s="97">
        <f>O41/3</f>
        <v>10</v>
      </c>
      <c r="P44" s="39">
        <v>7</v>
      </c>
      <c r="Q44" s="97">
        <f>F44</f>
        <v>10</v>
      </c>
      <c r="R44" s="98">
        <f t="shared" si="8"/>
        <v>0.7</v>
      </c>
      <c r="S44" s="39">
        <v>0</v>
      </c>
      <c r="T44" s="48"/>
      <c r="U44" s="16"/>
      <c r="V44" s="16"/>
    </row>
    <row r="45" spans="1:25" ht="18.899999999999999" customHeight="1" x14ac:dyDescent="0.3">
      <c r="A45" s="16"/>
      <c r="B45" s="191"/>
      <c r="C45" s="191"/>
      <c r="D45" s="16"/>
      <c r="E45" s="16"/>
      <c r="F45" s="16"/>
      <c r="G45" s="15"/>
      <c r="H45" s="16"/>
      <c r="I45" s="16"/>
      <c r="J45" s="16"/>
      <c r="K45" s="16"/>
      <c r="L45" s="62"/>
      <c r="M45" s="16"/>
      <c r="N45" s="16"/>
      <c r="O45" s="16"/>
      <c r="P45" s="16"/>
      <c r="Q45" s="16"/>
      <c r="R45" s="15"/>
      <c r="S45" s="16"/>
      <c r="T45" s="16"/>
      <c r="U45" s="16"/>
      <c r="V45" s="16"/>
    </row>
    <row r="46" spans="1:25" ht="18.899999999999999" customHeight="1" x14ac:dyDescent="0.3">
      <c r="A46" s="16"/>
      <c r="B46" s="126" t="s">
        <v>60</v>
      </c>
      <c r="C46" s="128">
        <f>D11</f>
        <v>0.8</v>
      </c>
      <c r="D46" s="93" t="s">
        <v>0</v>
      </c>
      <c r="E46" s="93" t="s">
        <v>1</v>
      </c>
      <c r="F46" s="93" t="s">
        <v>2</v>
      </c>
      <c r="G46" s="94" t="s">
        <v>4</v>
      </c>
      <c r="H46" s="93" t="s">
        <v>29</v>
      </c>
      <c r="I46" s="95" t="s">
        <v>61</v>
      </c>
      <c r="J46" s="131" t="s">
        <v>5</v>
      </c>
      <c r="K46" s="134"/>
      <c r="L46" s="138"/>
      <c r="M46" s="126" t="s">
        <v>60</v>
      </c>
      <c r="N46" s="128">
        <f>D9</f>
        <v>0.96599999999999997</v>
      </c>
      <c r="O46" s="105" t="s">
        <v>0</v>
      </c>
      <c r="P46" s="93" t="s">
        <v>1</v>
      </c>
      <c r="Q46" s="93" t="s">
        <v>2</v>
      </c>
      <c r="R46" s="94" t="s">
        <v>4</v>
      </c>
      <c r="S46" s="93" t="s">
        <v>29</v>
      </c>
      <c r="T46" s="95" t="s">
        <v>61</v>
      </c>
      <c r="U46" s="95" t="s">
        <v>5</v>
      </c>
      <c r="V46" s="16"/>
    </row>
    <row r="47" spans="1:25" ht="18.899999999999999" customHeight="1" x14ac:dyDescent="0.35">
      <c r="A47" s="140">
        <v>4</v>
      </c>
      <c r="B47" s="195" t="str">
        <f>B11</f>
        <v>Niels van Voorden</v>
      </c>
      <c r="C47" s="196"/>
      <c r="D47" s="97">
        <f>E11</f>
        <v>30</v>
      </c>
      <c r="E47" s="97">
        <f>SUM(E48:E50)</f>
        <v>22</v>
      </c>
      <c r="F47" s="97">
        <f>SUM(F48:F50)</f>
        <v>27</v>
      </c>
      <c r="G47" s="98">
        <f>IF(F47=0,"",E47/F47)</f>
        <v>0.81481481481481477</v>
      </c>
      <c r="H47" s="99">
        <f>SUM(H48,H49,H50)</f>
        <v>2</v>
      </c>
      <c r="I47" s="107">
        <v>1</v>
      </c>
      <c r="J47" s="171">
        <f>SUM(H47:I47)</f>
        <v>3</v>
      </c>
      <c r="K47" s="137"/>
      <c r="L47" s="100">
        <v>3</v>
      </c>
      <c r="M47" s="197" t="str">
        <f>B9</f>
        <v>Stan Jansen</v>
      </c>
      <c r="N47" s="193"/>
      <c r="O47" s="97">
        <f>E9</f>
        <v>33</v>
      </c>
      <c r="P47" s="97">
        <f>SUM(P48:P50)</f>
        <v>31</v>
      </c>
      <c r="Q47" s="97">
        <f>SUM(Q48:Q50)</f>
        <v>27</v>
      </c>
      <c r="R47" s="98">
        <f>IF(Q47=0,"",P47/Q47)</f>
        <v>1.1481481481481481</v>
      </c>
      <c r="S47" s="99">
        <f>SUM(S48,S49,S50)</f>
        <v>4</v>
      </c>
      <c r="T47" s="107">
        <v>1</v>
      </c>
      <c r="U47" s="173">
        <f>SUM(S47:T47)</f>
        <v>5</v>
      </c>
      <c r="V47" s="16"/>
      <c r="Y47" s="7"/>
    </row>
    <row r="48" spans="1:25" ht="18.899999999999999" customHeight="1" x14ac:dyDescent="0.35">
      <c r="A48" s="16"/>
      <c r="B48" s="15"/>
      <c r="C48" s="16" t="s">
        <v>14</v>
      </c>
      <c r="D48" s="97">
        <f>D47/3</f>
        <v>10</v>
      </c>
      <c r="E48" s="68">
        <v>7</v>
      </c>
      <c r="F48" s="68">
        <v>6</v>
      </c>
      <c r="G48" s="98">
        <f>IF(F48=0,"",E48/F48)</f>
        <v>1.1666666666666667</v>
      </c>
      <c r="H48" s="39">
        <v>0</v>
      </c>
      <c r="I48" s="16"/>
      <c r="J48" s="16"/>
      <c r="K48" s="16"/>
      <c r="L48" s="108"/>
      <c r="M48" s="15"/>
      <c r="N48" s="16" t="s">
        <v>14</v>
      </c>
      <c r="O48" s="97">
        <f>O47/3</f>
        <v>11</v>
      </c>
      <c r="P48" s="39">
        <v>11</v>
      </c>
      <c r="Q48" s="97">
        <f>F48</f>
        <v>6</v>
      </c>
      <c r="R48" s="98">
        <f>IF(Q48=0,"",P48/Q48)</f>
        <v>1.8333333333333333</v>
      </c>
      <c r="S48" s="39">
        <v>2</v>
      </c>
      <c r="T48" s="48"/>
      <c r="U48" s="16"/>
      <c r="V48" s="16"/>
      <c r="Y48" s="7"/>
    </row>
    <row r="49" spans="1:25" ht="18.899999999999999" customHeight="1" x14ac:dyDescent="0.35">
      <c r="A49" s="16"/>
      <c r="B49" s="16"/>
      <c r="C49" s="16" t="s">
        <v>15</v>
      </c>
      <c r="D49" s="97">
        <f>D47/3</f>
        <v>10</v>
      </c>
      <c r="E49" s="68">
        <v>5</v>
      </c>
      <c r="F49" s="68">
        <v>11</v>
      </c>
      <c r="G49" s="98">
        <f>IF(F49=0,"",E49/F49)</f>
        <v>0.45454545454545453</v>
      </c>
      <c r="H49" s="39">
        <v>0</v>
      </c>
      <c r="I49" s="16"/>
      <c r="J49" s="16"/>
      <c r="K49" s="16"/>
      <c r="L49" s="62"/>
      <c r="M49" s="16"/>
      <c r="N49" s="16" t="s">
        <v>15</v>
      </c>
      <c r="O49" s="97">
        <f>O47/3</f>
        <v>11</v>
      </c>
      <c r="P49" s="39">
        <v>11</v>
      </c>
      <c r="Q49" s="97">
        <v>12</v>
      </c>
      <c r="R49" s="98">
        <f t="shared" ref="R49:R50" si="9">IF(Q49=0,"",P49/Q49)</f>
        <v>0.91666666666666663</v>
      </c>
      <c r="S49" s="39">
        <v>2</v>
      </c>
      <c r="T49" s="48"/>
      <c r="U49" s="16"/>
      <c r="V49" s="16"/>
      <c r="Y49" s="7"/>
    </row>
    <row r="50" spans="1:25" ht="18.899999999999999" customHeight="1" x14ac:dyDescent="0.35">
      <c r="A50" s="16"/>
      <c r="B50" s="16"/>
      <c r="C50" s="16" t="s">
        <v>16</v>
      </c>
      <c r="D50" s="97">
        <f>D47/3</f>
        <v>10</v>
      </c>
      <c r="E50" s="68">
        <v>10</v>
      </c>
      <c r="F50" s="68">
        <v>10</v>
      </c>
      <c r="G50" s="98">
        <f>IF(F50=0,"",E50/F50)</f>
        <v>1</v>
      </c>
      <c r="H50" s="39">
        <v>2</v>
      </c>
      <c r="I50" s="16"/>
      <c r="J50" s="16"/>
      <c r="K50" s="16"/>
      <c r="L50" s="62"/>
      <c r="M50" s="16"/>
      <c r="N50" s="16" t="s">
        <v>16</v>
      </c>
      <c r="O50" s="97">
        <f>O47/3</f>
        <v>11</v>
      </c>
      <c r="P50" s="39">
        <v>9</v>
      </c>
      <c r="Q50" s="97">
        <v>9</v>
      </c>
      <c r="R50" s="98">
        <f t="shared" si="9"/>
        <v>1</v>
      </c>
      <c r="S50" s="39">
        <v>0</v>
      </c>
      <c r="T50" s="48"/>
      <c r="U50" s="16"/>
      <c r="V50" s="16"/>
      <c r="Y50" s="7"/>
    </row>
    <row r="51" spans="1:25" ht="18.899999999999999" customHeight="1" x14ac:dyDescent="0.3">
      <c r="A51" s="16"/>
      <c r="B51" s="16"/>
      <c r="C51" s="16"/>
      <c r="D51" s="16"/>
      <c r="E51" s="16"/>
      <c r="F51" s="16"/>
      <c r="G51" s="22"/>
      <c r="H51" s="16"/>
      <c r="I51" s="16"/>
      <c r="J51" s="16"/>
      <c r="K51" s="16"/>
      <c r="L51" s="62"/>
      <c r="M51" s="16"/>
      <c r="N51" s="16"/>
      <c r="O51" s="16"/>
      <c r="P51" s="16"/>
      <c r="Q51" s="16"/>
      <c r="R51" s="15"/>
      <c r="S51" s="16"/>
      <c r="T51" s="16"/>
      <c r="U51" s="16"/>
      <c r="V51" s="16"/>
    </row>
    <row r="52" spans="1:25" ht="18.899999999999999" customHeight="1" x14ac:dyDescent="0.3">
      <c r="A52" s="16"/>
      <c r="B52" s="16"/>
      <c r="C52" s="16"/>
      <c r="D52" s="16"/>
      <c r="E52" s="16"/>
      <c r="F52" s="16"/>
      <c r="G52" s="22"/>
      <c r="H52" s="16"/>
      <c r="I52" s="16"/>
      <c r="J52" s="16"/>
      <c r="K52" s="16"/>
      <c r="L52" s="62"/>
      <c r="M52" s="16"/>
      <c r="N52" s="16"/>
      <c r="O52" s="16"/>
      <c r="P52" s="16"/>
      <c r="Q52" s="16"/>
      <c r="R52" s="15"/>
      <c r="S52" s="16"/>
      <c r="T52" s="16"/>
      <c r="U52" s="16"/>
      <c r="V52" s="16"/>
    </row>
    <row r="53" spans="1:25" ht="18.899999999999999" customHeight="1" x14ac:dyDescent="0.3">
      <c r="A53" s="16"/>
      <c r="B53" s="16"/>
      <c r="C53" s="16"/>
      <c r="D53" s="16"/>
      <c r="E53" s="16"/>
      <c r="F53" s="16"/>
      <c r="G53" s="106"/>
      <c r="H53" s="16"/>
      <c r="I53" s="16"/>
      <c r="J53" s="16"/>
      <c r="K53" s="16"/>
      <c r="L53" s="62"/>
      <c r="M53" s="16"/>
      <c r="N53" s="16"/>
      <c r="O53" s="16"/>
      <c r="P53" s="16"/>
      <c r="Q53" s="16"/>
      <c r="R53" s="15"/>
      <c r="S53" s="16"/>
      <c r="T53" s="16"/>
      <c r="U53" s="16"/>
      <c r="V53" s="16"/>
    </row>
    <row r="54" spans="1:25" ht="18.899999999999999" customHeight="1" x14ac:dyDescent="0.3">
      <c r="A54" s="16"/>
      <c r="B54" s="126" t="s">
        <v>60</v>
      </c>
      <c r="C54" s="128">
        <f>D7</f>
        <v>1.1000000000000001</v>
      </c>
      <c r="D54" s="93" t="s">
        <v>0</v>
      </c>
      <c r="E54" s="93" t="s">
        <v>1</v>
      </c>
      <c r="F54" s="93" t="s">
        <v>2</v>
      </c>
      <c r="G54" s="94" t="s">
        <v>4</v>
      </c>
      <c r="H54" s="93" t="s">
        <v>29</v>
      </c>
      <c r="I54" s="95" t="s">
        <v>61</v>
      </c>
      <c r="J54" s="131" t="s">
        <v>5</v>
      </c>
      <c r="K54" s="134"/>
      <c r="L54" s="139"/>
      <c r="M54" s="133" t="s">
        <v>60</v>
      </c>
      <c r="N54" s="128">
        <f>D9</f>
        <v>0.96599999999999997</v>
      </c>
      <c r="O54" s="105" t="s">
        <v>0</v>
      </c>
      <c r="P54" s="93" t="s">
        <v>1</v>
      </c>
      <c r="Q54" s="93" t="s">
        <v>2</v>
      </c>
      <c r="R54" s="94" t="s">
        <v>4</v>
      </c>
      <c r="S54" s="93" t="s">
        <v>29</v>
      </c>
      <c r="T54" s="95" t="s">
        <v>61</v>
      </c>
      <c r="U54" s="95" t="s">
        <v>5</v>
      </c>
      <c r="V54" s="16"/>
    </row>
    <row r="55" spans="1:25" ht="18.899999999999999" customHeight="1" thickBot="1" x14ac:dyDescent="0.35">
      <c r="A55" s="140">
        <v>2</v>
      </c>
      <c r="B55" s="202" t="str">
        <f>B7</f>
        <v>Bart v.d. Valk</v>
      </c>
      <c r="C55" s="203"/>
      <c r="D55" s="97">
        <f>E7</f>
        <v>39</v>
      </c>
      <c r="E55" s="97">
        <f>SUM(E56:E58)</f>
        <v>29</v>
      </c>
      <c r="F55" s="97">
        <f>SUM(F56:F58)</f>
        <v>19</v>
      </c>
      <c r="G55" s="98">
        <f>IF(F55=0,"",E55/F55)</f>
        <v>1.5263157894736843</v>
      </c>
      <c r="H55" s="99">
        <f>SUM(H56,H57,H58)</f>
        <v>4</v>
      </c>
      <c r="I55" s="107">
        <v>1</v>
      </c>
      <c r="J55" s="171">
        <f>SUM(H55:I55)</f>
        <v>5</v>
      </c>
      <c r="K55" s="137"/>
      <c r="L55" s="100">
        <v>3</v>
      </c>
      <c r="M55" s="197" t="str">
        <f>B9</f>
        <v>Stan Jansen</v>
      </c>
      <c r="N55" s="193"/>
      <c r="O55" s="97">
        <f>E9</f>
        <v>33</v>
      </c>
      <c r="P55" s="97">
        <f>SUM(P56:P58)</f>
        <v>30</v>
      </c>
      <c r="Q55" s="97">
        <f>SUM(Q56:Q58)</f>
        <v>19</v>
      </c>
      <c r="R55" s="98">
        <f>IF(Q55=0,"",P55/Q55)</f>
        <v>1.5789473684210527</v>
      </c>
      <c r="S55" s="99">
        <f>SUM(S56,S57,S58)</f>
        <v>2</v>
      </c>
      <c r="T55" s="107">
        <v>1</v>
      </c>
      <c r="U55" s="173">
        <f>SUM(S55:T55)</f>
        <v>3</v>
      </c>
      <c r="V55" s="16"/>
    </row>
    <row r="56" spans="1:25" ht="18.899999999999999" customHeight="1" x14ac:dyDescent="0.3">
      <c r="A56" s="16"/>
      <c r="B56" s="15"/>
      <c r="C56" s="16" t="s">
        <v>14</v>
      </c>
      <c r="D56" s="97">
        <f>D55/3</f>
        <v>13</v>
      </c>
      <c r="E56" s="68">
        <v>13</v>
      </c>
      <c r="F56" s="68">
        <v>5</v>
      </c>
      <c r="G56" s="98">
        <f t="shared" ref="G56:G58" si="10">IF(F56=0,"",E56/F56)</f>
        <v>2.6</v>
      </c>
      <c r="H56" s="39">
        <v>2</v>
      </c>
      <c r="I56" s="16"/>
      <c r="J56" s="16"/>
      <c r="K56" s="16"/>
      <c r="L56" s="108"/>
      <c r="M56" s="15"/>
      <c r="N56" s="16" t="s">
        <v>14</v>
      </c>
      <c r="O56" s="97">
        <f>O55/3</f>
        <v>11</v>
      </c>
      <c r="P56" s="39">
        <v>9</v>
      </c>
      <c r="Q56" s="97">
        <f>F56</f>
        <v>5</v>
      </c>
      <c r="R56" s="98">
        <f>IF(Q56=0,"",P56/Q56)</f>
        <v>1.8</v>
      </c>
      <c r="S56" s="39">
        <v>0</v>
      </c>
      <c r="T56" s="48"/>
      <c r="U56" s="16"/>
      <c r="V56" s="16"/>
    </row>
    <row r="57" spans="1:25" ht="18.899999999999999" customHeight="1" x14ac:dyDescent="0.3">
      <c r="A57" s="16"/>
      <c r="B57" s="16"/>
      <c r="C57" s="16" t="s">
        <v>15</v>
      </c>
      <c r="D57" s="97">
        <f>D55/3</f>
        <v>13</v>
      </c>
      <c r="E57" s="68">
        <v>13</v>
      </c>
      <c r="F57" s="68">
        <v>13</v>
      </c>
      <c r="G57" s="98">
        <f t="shared" si="10"/>
        <v>1</v>
      </c>
      <c r="H57" s="39">
        <v>2</v>
      </c>
      <c r="I57" s="16"/>
      <c r="J57" s="16"/>
      <c r="K57" s="16"/>
      <c r="L57" s="62"/>
      <c r="M57" s="16"/>
      <c r="N57" s="16" t="s">
        <v>15</v>
      </c>
      <c r="O57" s="97">
        <f>O55/3</f>
        <v>11</v>
      </c>
      <c r="P57" s="39">
        <v>10</v>
      </c>
      <c r="Q57" s="97">
        <v>12</v>
      </c>
      <c r="R57" s="98">
        <f t="shared" ref="R57:R58" si="11">IF(Q57=0,"",P57/Q57)</f>
        <v>0.83333333333333337</v>
      </c>
      <c r="S57" s="39">
        <v>0</v>
      </c>
      <c r="T57" s="48"/>
      <c r="U57" s="16"/>
      <c r="V57" s="16"/>
    </row>
    <row r="58" spans="1:25" ht="18.899999999999999" customHeight="1" x14ac:dyDescent="0.3">
      <c r="A58" s="16"/>
      <c r="B58" s="16"/>
      <c r="C58" s="16" t="s">
        <v>16</v>
      </c>
      <c r="D58" s="97">
        <f>D55/3</f>
        <v>13</v>
      </c>
      <c r="E58" s="68">
        <v>3</v>
      </c>
      <c r="F58" s="68">
        <v>1</v>
      </c>
      <c r="G58" s="98">
        <f t="shared" si="10"/>
        <v>3</v>
      </c>
      <c r="H58" s="39">
        <v>0</v>
      </c>
      <c r="I58" s="16"/>
      <c r="J58" s="16"/>
      <c r="K58" s="16"/>
      <c r="L58" s="62"/>
      <c r="M58" s="16"/>
      <c r="N58" s="16" t="s">
        <v>16</v>
      </c>
      <c r="O58" s="97">
        <f>O55/3</f>
        <v>11</v>
      </c>
      <c r="P58" s="39">
        <v>11</v>
      </c>
      <c r="Q58" s="97">
        <v>2</v>
      </c>
      <c r="R58" s="98">
        <f t="shared" si="11"/>
        <v>5.5</v>
      </c>
      <c r="S58" s="39">
        <v>2</v>
      </c>
      <c r="T58" s="48"/>
      <c r="U58" s="16"/>
      <c r="V58" s="16"/>
    </row>
    <row r="59" spans="1:25" ht="18.899999999999999" customHeight="1" x14ac:dyDescent="0.3">
      <c r="A59" s="16"/>
      <c r="B59" s="16"/>
      <c r="C59" s="16"/>
      <c r="D59" s="16"/>
      <c r="E59" s="16"/>
      <c r="F59" s="16"/>
      <c r="G59" s="106"/>
      <c r="H59" s="16"/>
      <c r="I59" s="16"/>
      <c r="J59" s="16"/>
      <c r="K59" s="16"/>
      <c r="L59" s="62"/>
      <c r="M59" s="16"/>
      <c r="N59" s="16"/>
      <c r="O59" s="16"/>
      <c r="P59" s="16"/>
      <c r="Q59" s="16"/>
      <c r="R59" s="15"/>
      <c r="S59" s="16"/>
      <c r="T59" s="16"/>
      <c r="U59" s="16"/>
      <c r="V59" s="16"/>
    </row>
    <row r="60" spans="1:25" ht="18.899999999999999" customHeight="1" thickBot="1" x14ac:dyDescent="0.35">
      <c r="A60" s="16"/>
      <c r="B60" s="126" t="s">
        <v>60</v>
      </c>
      <c r="C60" s="128">
        <f>D9</f>
        <v>0.96599999999999997</v>
      </c>
      <c r="D60" s="93" t="s">
        <v>0</v>
      </c>
      <c r="E60" s="93" t="s">
        <v>1</v>
      </c>
      <c r="F60" s="93" t="s">
        <v>2</v>
      </c>
      <c r="G60" s="94" t="s">
        <v>4</v>
      </c>
      <c r="H60" s="93" t="s">
        <v>29</v>
      </c>
      <c r="I60" s="95" t="s">
        <v>61</v>
      </c>
      <c r="J60" s="129" t="s">
        <v>5</v>
      </c>
      <c r="K60" s="135"/>
      <c r="L60" s="139"/>
      <c r="M60" s="133" t="s">
        <v>60</v>
      </c>
      <c r="N60" s="128">
        <f>D5</f>
        <v>3.4470000000000001</v>
      </c>
      <c r="O60" s="105" t="s">
        <v>0</v>
      </c>
      <c r="P60" s="93" t="s">
        <v>1</v>
      </c>
      <c r="Q60" s="93" t="s">
        <v>2</v>
      </c>
      <c r="R60" s="94" t="s">
        <v>4</v>
      </c>
      <c r="S60" s="93" t="s">
        <v>29</v>
      </c>
      <c r="T60" s="95" t="s">
        <v>61</v>
      </c>
      <c r="U60" s="95" t="s">
        <v>5</v>
      </c>
      <c r="V60" s="16"/>
    </row>
    <row r="61" spans="1:25" ht="18.899999999999999" customHeight="1" x14ac:dyDescent="0.3">
      <c r="A61" s="140">
        <v>3</v>
      </c>
      <c r="B61" s="198" t="str">
        <f>B9</f>
        <v>Stan Jansen</v>
      </c>
      <c r="C61" s="199"/>
      <c r="D61" s="97">
        <f>E9</f>
        <v>33</v>
      </c>
      <c r="E61" s="97">
        <f>SUM(E62:E64)</f>
        <v>0</v>
      </c>
      <c r="F61" s="97">
        <f>SUM(F62:F64)</f>
        <v>0</v>
      </c>
      <c r="G61" s="98" t="str">
        <f>IF(F61=0,"",E61/F61)</f>
        <v/>
      </c>
      <c r="H61" s="99">
        <f>SUM(H62,H63,H64)</f>
        <v>0</v>
      </c>
      <c r="I61" s="100"/>
      <c r="J61" s="172">
        <f>SUM(H61:I61)</f>
        <v>0</v>
      </c>
      <c r="K61" s="136"/>
      <c r="L61" s="100">
        <f>A41</f>
        <v>1</v>
      </c>
      <c r="M61" s="200" t="str">
        <f>B5</f>
        <v>Djeno Verwiel</v>
      </c>
      <c r="N61" s="201"/>
      <c r="O61" s="97">
        <f>E5</f>
        <v>90</v>
      </c>
      <c r="P61" s="97">
        <f>SUM(P62:P64)</f>
        <v>0</v>
      </c>
      <c r="Q61" s="97">
        <f>SUM(Q62:Q64)</f>
        <v>0</v>
      </c>
      <c r="R61" s="98" t="str">
        <f>IF(Q61=0,"",P61/Q61)</f>
        <v/>
      </c>
      <c r="S61" s="99">
        <f>SUM(S62,S63,S64)</f>
        <v>0</v>
      </c>
      <c r="T61" s="107"/>
      <c r="U61" s="173">
        <f>SUM(S61:T61)</f>
        <v>0</v>
      </c>
      <c r="V61" s="16"/>
    </row>
    <row r="62" spans="1:25" ht="18.899999999999999" customHeight="1" x14ac:dyDescent="0.3">
      <c r="A62" s="16"/>
      <c r="B62" s="15"/>
      <c r="C62" s="16" t="s">
        <v>14</v>
      </c>
      <c r="D62" s="97">
        <f>D61/3</f>
        <v>11</v>
      </c>
      <c r="E62" s="68"/>
      <c r="F62" s="68"/>
      <c r="G62" s="98" t="str">
        <f t="shared" ref="G62:G64" si="12">IF(F62=0,"",E62/F62)</f>
        <v/>
      </c>
      <c r="H62" s="39"/>
      <c r="I62" s="16"/>
      <c r="J62" s="16"/>
      <c r="K62" s="16"/>
      <c r="L62" s="108"/>
      <c r="M62" s="15"/>
      <c r="N62" s="16" t="s">
        <v>14</v>
      </c>
      <c r="O62" s="97">
        <f>O61/3</f>
        <v>30</v>
      </c>
      <c r="P62" s="39"/>
      <c r="Q62" s="97">
        <f>F62</f>
        <v>0</v>
      </c>
      <c r="R62" s="98" t="str">
        <f>IF(Q62=0,"",P62/Q62)</f>
        <v/>
      </c>
      <c r="S62" s="39"/>
      <c r="T62" s="48"/>
      <c r="U62" s="16"/>
      <c r="V62" s="16"/>
    </row>
    <row r="63" spans="1:25" ht="18.899999999999999" customHeight="1" x14ac:dyDescent="0.3">
      <c r="A63" s="16"/>
      <c r="B63" s="16"/>
      <c r="C63" s="16" t="s">
        <v>15</v>
      </c>
      <c r="D63" s="97">
        <f>D61/3</f>
        <v>11</v>
      </c>
      <c r="E63" s="68"/>
      <c r="F63" s="68"/>
      <c r="G63" s="98" t="str">
        <f t="shared" si="12"/>
        <v/>
      </c>
      <c r="H63" s="39"/>
      <c r="I63" s="16"/>
      <c r="J63" s="16"/>
      <c r="K63" s="16"/>
      <c r="L63" s="62"/>
      <c r="M63" s="16"/>
      <c r="N63" s="16" t="s">
        <v>15</v>
      </c>
      <c r="O63" s="97">
        <f>O61/3</f>
        <v>30</v>
      </c>
      <c r="P63" s="39"/>
      <c r="Q63" s="97">
        <f>F63</f>
        <v>0</v>
      </c>
      <c r="R63" s="98" t="str">
        <f t="shared" ref="R63:R64" si="13">IF(Q63=0,"",P63/Q63)</f>
        <v/>
      </c>
      <c r="S63" s="39"/>
      <c r="T63" s="48"/>
      <c r="U63" s="16"/>
      <c r="V63" s="16"/>
    </row>
    <row r="64" spans="1:25" ht="18.899999999999999" customHeight="1" x14ac:dyDescent="0.3">
      <c r="A64" s="16"/>
      <c r="B64" s="16"/>
      <c r="C64" s="16" t="s">
        <v>16</v>
      </c>
      <c r="D64" s="97">
        <f>D61/3</f>
        <v>11</v>
      </c>
      <c r="E64" s="68"/>
      <c r="F64" s="68"/>
      <c r="G64" s="98" t="str">
        <f t="shared" si="12"/>
        <v/>
      </c>
      <c r="H64" s="39"/>
      <c r="I64" s="16"/>
      <c r="J64" s="16"/>
      <c r="K64" s="16"/>
      <c r="L64" s="62"/>
      <c r="M64" s="16"/>
      <c r="N64" s="16" t="s">
        <v>16</v>
      </c>
      <c r="O64" s="97">
        <f>O61/3</f>
        <v>30</v>
      </c>
      <c r="P64" s="39"/>
      <c r="Q64" s="97">
        <f>F64</f>
        <v>0</v>
      </c>
      <c r="R64" s="98" t="str">
        <f t="shared" si="13"/>
        <v/>
      </c>
      <c r="S64" s="39"/>
      <c r="T64" s="48"/>
      <c r="U64" s="16"/>
      <c r="V64" s="16"/>
    </row>
    <row r="65" spans="1:22" ht="18.899999999999999" customHeight="1" x14ac:dyDescent="0.3">
      <c r="A65" s="16"/>
      <c r="B65" s="16"/>
      <c r="C65" s="16"/>
      <c r="D65" s="16"/>
      <c r="E65" s="16"/>
      <c r="F65" s="16"/>
      <c r="G65" s="103"/>
      <c r="H65" s="16"/>
      <c r="I65" s="16"/>
      <c r="J65" s="16"/>
      <c r="K65" s="16"/>
      <c r="L65" s="62"/>
      <c r="M65" s="16"/>
      <c r="N65" s="16"/>
      <c r="O65" s="16"/>
      <c r="P65" s="16"/>
      <c r="Q65" s="16"/>
      <c r="R65" s="15"/>
      <c r="S65" s="16"/>
      <c r="T65" s="16"/>
      <c r="U65" s="16"/>
      <c r="V65" s="16"/>
    </row>
    <row r="66" spans="1:22" ht="18.899999999999999" customHeight="1" x14ac:dyDescent="0.3">
      <c r="A66" s="16"/>
      <c r="B66" s="126" t="s">
        <v>60</v>
      </c>
      <c r="C66" s="128">
        <f>D9</f>
        <v>0.96599999999999997</v>
      </c>
      <c r="D66" s="93" t="s">
        <v>0</v>
      </c>
      <c r="E66" s="93" t="s">
        <v>1</v>
      </c>
      <c r="F66" s="93" t="s">
        <v>2</v>
      </c>
      <c r="G66" s="94" t="s">
        <v>4</v>
      </c>
      <c r="H66" s="93" t="s">
        <v>29</v>
      </c>
      <c r="I66" s="95" t="s">
        <v>61</v>
      </c>
      <c r="J66" s="131" t="s">
        <v>5</v>
      </c>
      <c r="K66" s="134"/>
      <c r="L66" s="139"/>
      <c r="M66" s="133" t="s">
        <v>60</v>
      </c>
      <c r="N66" s="128">
        <f>D13</f>
        <v>0.36099999999999999</v>
      </c>
      <c r="O66" s="105" t="s">
        <v>0</v>
      </c>
      <c r="P66" s="93" t="s">
        <v>1</v>
      </c>
      <c r="Q66" s="93" t="s">
        <v>2</v>
      </c>
      <c r="R66" s="94" t="s">
        <v>4</v>
      </c>
      <c r="S66" s="93" t="s">
        <v>29</v>
      </c>
      <c r="T66" s="95"/>
      <c r="U66" s="95" t="s">
        <v>5</v>
      </c>
      <c r="V66" s="16"/>
    </row>
    <row r="67" spans="1:22" ht="18.899999999999999" customHeight="1" x14ac:dyDescent="0.3">
      <c r="A67" s="140">
        <v>3</v>
      </c>
      <c r="B67" s="192" t="str">
        <f>B9</f>
        <v>Stan Jansen</v>
      </c>
      <c r="C67" s="193"/>
      <c r="D67" s="97">
        <f>E9</f>
        <v>33</v>
      </c>
      <c r="E67" s="97">
        <f>SUM(E68:E70)</f>
        <v>0</v>
      </c>
      <c r="F67" s="97">
        <f>SUM(F68:F70)</f>
        <v>0</v>
      </c>
      <c r="G67" s="98" t="str">
        <f>IF(F67=0,"",E67/F67)</f>
        <v/>
      </c>
      <c r="H67" s="99">
        <f>SUM(H68,H69,H70)</f>
        <v>0</v>
      </c>
      <c r="I67" s="107"/>
      <c r="J67" s="171">
        <f>SUM(H67:I67)</f>
        <v>0</v>
      </c>
      <c r="K67" s="137"/>
      <c r="L67" s="100">
        <v>5</v>
      </c>
      <c r="M67" s="194" t="str">
        <f>B13</f>
        <v>Jari Hoonhorst</v>
      </c>
      <c r="N67" s="188"/>
      <c r="O67" s="97">
        <f>E13</f>
        <v>21</v>
      </c>
      <c r="P67" s="97">
        <f>SUM(P68:P70)</f>
        <v>0</v>
      </c>
      <c r="Q67" s="97">
        <f>SUM(Q68:Q70)</f>
        <v>0</v>
      </c>
      <c r="R67" s="98" t="str">
        <f>IF(Q67=0,"",P67/Q67)</f>
        <v/>
      </c>
      <c r="S67" s="99">
        <f>SUM(S68,S69,S70)</f>
        <v>0</v>
      </c>
      <c r="T67" s="130"/>
      <c r="U67" s="173">
        <f>SUM(S67:T67)</f>
        <v>0</v>
      </c>
      <c r="V67" s="16"/>
    </row>
    <row r="68" spans="1:22" ht="18.899999999999999" customHeight="1" x14ac:dyDescent="0.3">
      <c r="A68" s="16"/>
      <c r="B68" s="15"/>
      <c r="C68" s="16" t="s">
        <v>14</v>
      </c>
      <c r="D68" s="97">
        <f>D67/3</f>
        <v>11</v>
      </c>
      <c r="E68" s="68"/>
      <c r="F68" s="68"/>
      <c r="G68" s="98" t="str">
        <f t="shared" ref="G68:G70" si="14">IF(F68=0,"",E68/F68)</f>
        <v/>
      </c>
      <c r="H68" s="39"/>
      <c r="I68" s="16"/>
      <c r="J68" s="16"/>
      <c r="K68" s="16"/>
      <c r="L68" s="108"/>
      <c r="M68" s="15"/>
      <c r="N68" s="16" t="s">
        <v>14</v>
      </c>
      <c r="O68" s="97">
        <f>O67/3</f>
        <v>7</v>
      </c>
      <c r="P68" s="39"/>
      <c r="Q68" s="97">
        <f>F68</f>
        <v>0</v>
      </c>
      <c r="R68" s="98" t="str">
        <f>IF(Q68=0,"",P68/Q68)</f>
        <v/>
      </c>
      <c r="S68" s="39"/>
      <c r="T68" s="48"/>
      <c r="U68" s="16"/>
      <c r="V68" s="16"/>
    </row>
    <row r="69" spans="1:22" ht="18.899999999999999" customHeight="1" x14ac:dyDescent="0.3">
      <c r="A69" s="16"/>
      <c r="B69" s="16"/>
      <c r="C69" s="16" t="s">
        <v>15</v>
      </c>
      <c r="D69" s="97">
        <f>D67/3</f>
        <v>11</v>
      </c>
      <c r="E69" s="68"/>
      <c r="F69" s="68"/>
      <c r="G69" s="98" t="str">
        <f t="shared" si="14"/>
        <v/>
      </c>
      <c r="H69" s="39"/>
      <c r="I69" s="16"/>
      <c r="J69" s="16"/>
      <c r="K69" s="16"/>
      <c r="L69" s="62"/>
      <c r="M69" s="16"/>
      <c r="N69" s="16" t="s">
        <v>15</v>
      </c>
      <c r="O69" s="97">
        <f>O67/3</f>
        <v>7</v>
      </c>
      <c r="P69" s="39"/>
      <c r="Q69" s="97">
        <f>F69</f>
        <v>0</v>
      </c>
      <c r="R69" s="98" t="str">
        <f t="shared" ref="R69:R70" si="15">IF(Q69=0,"",P69/Q69)</f>
        <v/>
      </c>
      <c r="S69" s="39"/>
      <c r="T69" s="48"/>
      <c r="U69" s="16"/>
      <c r="V69" s="16"/>
    </row>
    <row r="70" spans="1:22" ht="18.899999999999999" customHeight="1" x14ac:dyDescent="0.3">
      <c r="A70" s="16"/>
      <c r="B70" s="16"/>
      <c r="C70" s="16" t="s">
        <v>16</v>
      </c>
      <c r="D70" s="97">
        <f>D67/3</f>
        <v>11</v>
      </c>
      <c r="E70" s="68"/>
      <c r="F70" s="68"/>
      <c r="G70" s="98" t="str">
        <f t="shared" si="14"/>
        <v/>
      </c>
      <c r="H70" s="39"/>
      <c r="I70" s="16"/>
      <c r="J70" s="16"/>
      <c r="K70" s="16"/>
      <c r="L70" s="62"/>
      <c r="M70" s="16"/>
      <c r="N70" s="16" t="s">
        <v>16</v>
      </c>
      <c r="O70" s="97">
        <f>O67/3</f>
        <v>7</v>
      </c>
      <c r="P70" s="39"/>
      <c r="Q70" s="97">
        <f>F70</f>
        <v>0</v>
      </c>
      <c r="R70" s="98" t="str">
        <f t="shared" si="15"/>
        <v/>
      </c>
      <c r="S70" s="39"/>
      <c r="T70" s="48"/>
      <c r="U70" s="16"/>
      <c r="V70" s="16"/>
    </row>
    <row r="71" spans="1:22" ht="18.899999999999999" customHeight="1" x14ac:dyDescent="0.3">
      <c r="A71" s="16"/>
      <c r="B71" s="16"/>
      <c r="C71" s="16"/>
      <c r="D71" s="16"/>
      <c r="E71" s="16"/>
      <c r="F71" s="16"/>
      <c r="G71" s="103"/>
      <c r="H71" s="16"/>
      <c r="I71" s="16"/>
      <c r="J71" s="16"/>
      <c r="K71" s="16"/>
      <c r="L71" s="62"/>
      <c r="M71" s="16"/>
      <c r="N71" s="16"/>
      <c r="O71" s="16"/>
      <c r="P71" s="16"/>
      <c r="Q71" s="16"/>
      <c r="R71" s="15"/>
      <c r="S71" s="16"/>
      <c r="T71" s="16"/>
      <c r="U71" s="16"/>
      <c r="V71" s="16"/>
    </row>
    <row r="72" spans="1:22" ht="18.899999999999999" customHeight="1" x14ac:dyDescent="0.3">
      <c r="A72" s="16"/>
      <c r="B72" s="126" t="s">
        <v>60</v>
      </c>
      <c r="C72" s="128">
        <f>D13</f>
        <v>0.36099999999999999</v>
      </c>
      <c r="D72" s="93" t="s">
        <v>0</v>
      </c>
      <c r="E72" s="93" t="s">
        <v>1</v>
      </c>
      <c r="F72" s="93" t="s">
        <v>2</v>
      </c>
      <c r="G72" s="94" t="s">
        <v>4</v>
      </c>
      <c r="H72" s="93" t="s">
        <v>29</v>
      </c>
      <c r="I72" s="95" t="s">
        <v>61</v>
      </c>
      <c r="J72" s="131" t="s">
        <v>5</v>
      </c>
      <c r="K72" s="134"/>
      <c r="L72" s="139"/>
      <c r="M72" s="133" t="s">
        <v>60</v>
      </c>
      <c r="N72" s="128">
        <f>D7</f>
        <v>1.1000000000000001</v>
      </c>
      <c r="O72" s="105" t="s">
        <v>0</v>
      </c>
      <c r="P72" s="93" t="s">
        <v>1</v>
      </c>
      <c r="Q72" s="93" t="s">
        <v>2</v>
      </c>
      <c r="R72" s="94" t="s">
        <v>4</v>
      </c>
      <c r="S72" s="93" t="s">
        <v>29</v>
      </c>
      <c r="T72" s="95" t="s">
        <v>61</v>
      </c>
      <c r="U72" s="95" t="s">
        <v>5</v>
      </c>
      <c r="V72" s="16"/>
    </row>
    <row r="73" spans="1:22" ht="18.899999999999999" customHeight="1" x14ac:dyDescent="0.3">
      <c r="A73" s="140">
        <v>5</v>
      </c>
      <c r="B73" s="188" t="str">
        <f>B13</f>
        <v>Jari Hoonhorst</v>
      </c>
      <c r="C73" s="188"/>
      <c r="D73" s="97">
        <f>E13</f>
        <v>21</v>
      </c>
      <c r="E73" s="97">
        <f>SUM(E74:E76)</f>
        <v>16</v>
      </c>
      <c r="F73" s="97">
        <f>SUM(F74:F76)</f>
        <v>43</v>
      </c>
      <c r="G73" s="98">
        <f>IF(F73=0,"",E73/F73)</f>
        <v>0.37209302325581395</v>
      </c>
      <c r="H73" s="99">
        <f>SUM(H74,H75,H76)</f>
        <v>2</v>
      </c>
      <c r="I73" s="107">
        <v>1</v>
      </c>
      <c r="J73" s="171">
        <f>SUM(H73:I73)</f>
        <v>3</v>
      </c>
      <c r="K73" s="137"/>
      <c r="L73" s="100">
        <v>2</v>
      </c>
      <c r="M73" s="189" t="str">
        <f>B7</f>
        <v>Bart v.d. Valk</v>
      </c>
      <c r="N73" s="190"/>
      <c r="O73" s="97">
        <f>E7</f>
        <v>39</v>
      </c>
      <c r="P73" s="97">
        <f>SUM(P74:P76)</f>
        <v>38</v>
      </c>
      <c r="Q73" s="97">
        <f>SUM(Q74:Q76)</f>
        <v>45</v>
      </c>
      <c r="R73" s="98">
        <f>IF(Q73=0,"",P73/Q73)</f>
        <v>0.84444444444444444</v>
      </c>
      <c r="S73" s="99">
        <f>SUM(S74,S75,S76)</f>
        <v>4</v>
      </c>
      <c r="T73" s="107">
        <v>0</v>
      </c>
      <c r="U73" s="173">
        <f>SUM(S73:T73)</f>
        <v>4</v>
      </c>
      <c r="V73" s="16"/>
    </row>
    <row r="74" spans="1:22" ht="18.899999999999999" customHeight="1" x14ac:dyDescent="0.3">
      <c r="A74" s="16"/>
      <c r="B74" s="15"/>
      <c r="C74" s="16" t="s">
        <v>14</v>
      </c>
      <c r="D74" s="97">
        <f>D73/3</f>
        <v>7</v>
      </c>
      <c r="E74" s="68">
        <v>5</v>
      </c>
      <c r="F74" s="68">
        <v>16</v>
      </c>
      <c r="G74" s="98">
        <f t="shared" ref="G74:G76" si="16">IF(F74=0,"",E74/F74)</f>
        <v>0.3125</v>
      </c>
      <c r="H74" s="39">
        <v>0</v>
      </c>
      <c r="I74" s="16"/>
      <c r="J74" s="16"/>
      <c r="K74" s="16"/>
      <c r="L74" s="108"/>
      <c r="M74" s="15"/>
      <c r="N74" s="16" t="s">
        <v>14</v>
      </c>
      <c r="O74" s="97">
        <f>O73/3</f>
        <v>13</v>
      </c>
      <c r="P74" s="39">
        <v>13</v>
      </c>
      <c r="Q74" s="97">
        <v>17</v>
      </c>
      <c r="R74" s="98">
        <f>IF(Q74=0,"",P74/Q74)</f>
        <v>0.76470588235294112</v>
      </c>
      <c r="S74" s="39">
        <v>2</v>
      </c>
      <c r="T74" s="48"/>
      <c r="U74" s="16"/>
      <c r="V74" s="16"/>
    </row>
    <row r="75" spans="1:22" ht="18.899999999999999" customHeight="1" x14ac:dyDescent="0.3">
      <c r="A75" s="16"/>
      <c r="B75" s="16"/>
      <c r="C75" s="16" t="s">
        <v>15</v>
      </c>
      <c r="D75" s="97">
        <f>D73/3</f>
        <v>7</v>
      </c>
      <c r="E75" s="68">
        <v>7</v>
      </c>
      <c r="F75" s="68">
        <v>15</v>
      </c>
      <c r="G75" s="98">
        <f t="shared" si="16"/>
        <v>0.46666666666666667</v>
      </c>
      <c r="H75" s="39">
        <v>2</v>
      </c>
      <c r="I75" s="16"/>
      <c r="J75" s="16"/>
      <c r="K75" s="16"/>
      <c r="L75" s="62"/>
      <c r="M75" s="16"/>
      <c r="N75" s="16" t="s">
        <v>15</v>
      </c>
      <c r="O75" s="97">
        <f>O73/3</f>
        <v>13</v>
      </c>
      <c r="P75" s="39">
        <v>12</v>
      </c>
      <c r="Q75" s="97">
        <f>F75</f>
        <v>15</v>
      </c>
      <c r="R75" s="98">
        <f t="shared" ref="R75:R76" si="17">IF(Q75=0,"",P75/Q75)</f>
        <v>0.8</v>
      </c>
      <c r="S75" s="39">
        <v>0</v>
      </c>
      <c r="T75" s="48"/>
      <c r="U75" s="16"/>
      <c r="V75" s="16"/>
    </row>
    <row r="76" spans="1:22" ht="18.899999999999999" customHeight="1" x14ac:dyDescent="0.3">
      <c r="A76" s="16"/>
      <c r="B76" s="16"/>
      <c r="C76" s="16" t="s">
        <v>16</v>
      </c>
      <c r="D76" s="97">
        <f>D73/3</f>
        <v>7</v>
      </c>
      <c r="E76" s="68">
        <v>4</v>
      </c>
      <c r="F76" s="68">
        <v>12</v>
      </c>
      <c r="G76" s="98">
        <f t="shared" si="16"/>
        <v>0.33333333333333331</v>
      </c>
      <c r="H76" s="39">
        <v>0</v>
      </c>
      <c r="I76" s="16"/>
      <c r="J76" s="16"/>
      <c r="K76" s="16"/>
      <c r="L76" s="62"/>
      <c r="M76" s="16"/>
      <c r="N76" s="16" t="s">
        <v>16</v>
      </c>
      <c r="O76" s="97">
        <f>O73/3</f>
        <v>13</v>
      </c>
      <c r="P76" s="39">
        <v>13</v>
      </c>
      <c r="Q76" s="97">
        <v>13</v>
      </c>
      <c r="R76" s="98">
        <f t="shared" si="17"/>
        <v>1</v>
      </c>
      <c r="S76" s="39">
        <v>2</v>
      </c>
      <c r="T76" s="48"/>
      <c r="U76" s="16"/>
      <c r="V76" s="16"/>
    </row>
    <row r="77" spans="1:22" ht="18.899999999999999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62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x14ac:dyDescent="0.3">
      <c r="A78" s="19"/>
      <c r="L78" s="96"/>
    </row>
    <row r="79" spans="1:22" x14ac:dyDescent="0.3">
      <c r="A79" s="19"/>
    </row>
    <row r="80" spans="1:22" x14ac:dyDescent="0.3">
      <c r="A80" s="19"/>
    </row>
  </sheetData>
  <mergeCells count="34">
    <mergeCell ref="B1:I1"/>
    <mergeCell ref="B41:C41"/>
    <mergeCell ref="M41:N41"/>
    <mergeCell ref="B35:C35"/>
    <mergeCell ref="M35:N35"/>
    <mergeCell ref="B13:C13"/>
    <mergeCell ref="B22:C22"/>
    <mergeCell ref="M22:N22"/>
    <mergeCell ref="B29:C29"/>
    <mergeCell ref="M29:N29"/>
    <mergeCell ref="B2:G2"/>
    <mergeCell ref="B16:C16"/>
    <mergeCell ref="M16:N16"/>
    <mergeCell ref="B11:C11"/>
    <mergeCell ref="B4:C4"/>
    <mergeCell ref="B5:C5"/>
    <mergeCell ref="B73:C73"/>
    <mergeCell ref="M73:N73"/>
    <mergeCell ref="B45:C45"/>
    <mergeCell ref="B67:C67"/>
    <mergeCell ref="M67:N67"/>
    <mergeCell ref="B47:C47"/>
    <mergeCell ref="M47:N47"/>
    <mergeCell ref="M55:N55"/>
    <mergeCell ref="B61:C61"/>
    <mergeCell ref="M61:N61"/>
    <mergeCell ref="B55:C55"/>
    <mergeCell ref="B12:C12"/>
    <mergeCell ref="H5:S5"/>
    <mergeCell ref="B6:C6"/>
    <mergeCell ref="B7:C7"/>
    <mergeCell ref="B8:C8"/>
    <mergeCell ref="B9:C9"/>
    <mergeCell ref="B10:C10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1:S37"/>
  <sheetViews>
    <sheetView topLeftCell="A13" zoomScale="110" zoomScaleNormal="110" workbookViewId="0">
      <selection activeCell="T6" sqref="T6"/>
    </sheetView>
  </sheetViews>
  <sheetFormatPr defaultRowHeight="14.4" x14ac:dyDescent="0.3"/>
  <cols>
    <col min="1" max="1" width="2.5546875" customWidth="1"/>
    <col min="2" max="2" width="9.88671875" customWidth="1"/>
    <col min="3" max="3" width="8.44140625" customWidth="1"/>
    <col min="4" max="6" width="5.5546875" customWidth="1"/>
    <col min="7" max="7" width="7" customWidth="1"/>
    <col min="8" max="8" width="5.5546875" customWidth="1"/>
    <col min="9" max="9" width="7" customWidth="1"/>
    <col min="10" max="10" width="7.5546875" customWidth="1"/>
    <col min="11" max="11" width="2.5546875" customWidth="1"/>
    <col min="12" max="12" width="19.44140625" customWidth="1"/>
    <col min="13" max="14" width="5.5546875" customWidth="1"/>
    <col min="15" max="15" width="4.5546875" customWidth="1"/>
    <col min="16" max="16" width="5.5546875" customWidth="1"/>
    <col min="17" max="17" width="6.109375" customWidth="1"/>
    <col min="18" max="18" width="7" customWidth="1"/>
    <col min="19" max="19" width="8" customWidth="1"/>
  </cols>
  <sheetData>
    <row r="1" spans="2:19" ht="18.899999999999999" customHeight="1" thickBot="1" x14ac:dyDescent="0.35">
      <c r="B1" s="174" t="s">
        <v>55</v>
      </c>
      <c r="C1" s="175"/>
      <c r="D1" s="175"/>
      <c r="E1" s="175"/>
      <c r="F1" s="175"/>
      <c r="G1" s="175"/>
      <c r="H1" s="175"/>
      <c r="I1" s="176"/>
      <c r="J1" s="69"/>
      <c r="K1" s="165"/>
      <c r="L1" s="70"/>
      <c r="M1" s="71"/>
      <c r="N1" s="71"/>
      <c r="O1" s="71"/>
      <c r="P1" s="71"/>
      <c r="Q1" s="71"/>
      <c r="R1" s="71"/>
      <c r="S1" s="71"/>
    </row>
    <row r="2" spans="2:19" ht="18.899999999999999" customHeight="1" thickBot="1" x14ac:dyDescent="0.35">
      <c r="B2" s="32" t="s">
        <v>6</v>
      </c>
      <c r="C2" s="33"/>
      <c r="D2" s="33"/>
      <c r="E2" s="33"/>
      <c r="F2" s="31"/>
      <c r="G2" s="33"/>
      <c r="H2" s="28"/>
      <c r="I2" s="28"/>
      <c r="J2" s="52"/>
      <c r="K2" s="166"/>
      <c r="L2" s="29"/>
      <c r="M2" s="30"/>
      <c r="N2" s="16"/>
      <c r="O2" s="16"/>
      <c r="P2" s="16"/>
      <c r="Q2" s="16"/>
      <c r="R2" s="16"/>
      <c r="S2" s="16"/>
    </row>
    <row r="3" spans="2:19" ht="18.899999999999999" customHeight="1" thickTop="1" thickBo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ht="18.899999999999999" customHeight="1" thickBot="1" x14ac:dyDescent="0.35">
      <c r="B4" s="16"/>
      <c r="C4" s="16"/>
      <c r="D4" s="219" t="s">
        <v>8</v>
      </c>
      <c r="E4" s="220"/>
      <c r="F4" s="25" t="s">
        <v>0</v>
      </c>
      <c r="G4" s="24" t="s">
        <v>1</v>
      </c>
      <c r="H4" s="24" t="s">
        <v>2</v>
      </c>
      <c r="I4" s="24" t="s">
        <v>4</v>
      </c>
      <c r="J4" s="36" t="s">
        <v>7</v>
      </c>
      <c r="K4" s="167"/>
      <c r="L4" s="221" t="str">
        <f>'Poule A'!B4</f>
        <v xml:space="preserve">Poule A </v>
      </c>
      <c r="M4" s="222"/>
      <c r="N4" s="24" t="s">
        <v>30</v>
      </c>
      <c r="O4" s="24" t="s">
        <v>5</v>
      </c>
      <c r="P4" s="24" t="s">
        <v>31</v>
      </c>
      <c r="Q4" s="16"/>
      <c r="R4" s="16"/>
      <c r="S4" s="16"/>
    </row>
    <row r="5" spans="2:19" ht="18.899999999999999" customHeight="1" x14ac:dyDescent="0.3">
      <c r="B5" s="16">
        <v>1</v>
      </c>
      <c r="C5" s="118" t="str">
        <f>Deelnemers!E6</f>
        <v>3 x 30</v>
      </c>
      <c r="D5" s="217">
        <f>Deelnemers!C6</f>
        <v>3.4470000000000001</v>
      </c>
      <c r="E5" s="218"/>
      <c r="F5" s="40">
        <f>SUM(D18,D20,D22,D24)</f>
        <v>360</v>
      </c>
      <c r="G5" s="40">
        <f>SUM(E18,E20,E22,E24)</f>
        <v>229</v>
      </c>
      <c r="H5" s="40">
        <f>SUM(F18,F20,F22,F24)</f>
        <v>73</v>
      </c>
      <c r="I5" s="61">
        <f>IF(H5=0,"",G5/H5)</f>
        <v>3.1369863013698631</v>
      </c>
      <c r="J5" s="59">
        <f>I5/D5*100</f>
        <v>91.006275061498783</v>
      </c>
      <c r="K5" s="59"/>
      <c r="L5" s="223" t="str">
        <f>Deelnemers!B6</f>
        <v>Djeno Verwiel</v>
      </c>
      <c r="M5" s="223"/>
      <c r="N5" s="40">
        <f>SUM(H18,H20,H22,H24)</f>
        <v>14</v>
      </c>
      <c r="O5" s="40">
        <f>SUM(I18,I20,I22,I24)</f>
        <v>15</v>
      </c>
      <c r="P5" s="43"/>
      <c r="Q5" s="16"/>
      <c r="R5" s="16"/>
      <c r="S5" s="16"/>
    </row>
    <row r="6" spans="2:19" ht="18.899999999999999" customHeight="1" x14ac:dyDescent="0.3">
      <c r="B6" s="16"/>
      <c r="C6" s="16"/>
      <c r="D6" s="22"/>
      <c r="E6" s="62"/>
      <c r="F6" s="41"/>
      <c r="G6" s="41"/>
      <c r="H6" s="41"/>
      <c r="I6" s="41"/>
      <c r="J6" s="41"/>
      <c r="K6" s="41"/>
      <c r="L6" s="72"/>
      <c r="M6" s="73"/>
      <c r="N6" s="16"/>
      <c r="O6" s="41"/>
      <c r="P6" s="42"/>
      <c r="Q6" s="16"/>
      <c r="R6" s="16"/>
      <c r="S6" s="16"/>
    </row>
    <row r="7" spans="2:19" ht="18.899999999999999" customHeight="1" x14ac:dyDescent="0.3">
      <c r="B7" s="16">
        <v>2</v>
      </c>
      <c r="C7" s="119" t="str">
        <f>Deelnemers!E8</f>
        <v>3 X 13</v>
      </c>
      <c r="D7" s="217">
        <f>Deelnemers!C8</f>
        <v>1.1000000000000001</v>
      </c>
      <c r="E7" s="218"/>
      <c r="F7" s="40">
        <f>SUM(N18,D26,D28,D30)</f>
        <v>156</v>
      </c>
      <c r="G7" s="40">
        <f>SUM(O18,E26,E28,E30)</f>
        <v>97</v>
      </c>
      <c r="H7" s="40">
        <f>SUM(P18,F26,F28,F30)</f>
        <v>93</v>
      </c>
      <c r="I7" s="61">
        <f>IF(H7=0,"",G7/H7)</f>
        <v>1.043010752688172</v>
      </c>
      <c r="J7" s="59">
        <f>I7/D7*100</f>
        <v>94.819159335288361</v>
      </c>
      <c r="K7" s="59"/>
      <c r="L7" s="226" t="str">
        <f>Deelnemers!B8</f>
        <v>Bart v.d. Valk</v>
      </c>
      <c r="M7" s="226"/>
      <c r="N7" s="40">
        <f>SUM(R18,H26,H28,H30)</f>
        <v>10</v>
      </c>
      <c r="O7" s="40">
        <f>SUM(S18,I26,I28,I30)</f>
        <v>11</v>
      </c>
      <c r="P7" s="43"/>
      <c r="Q7" s="16"/>
      <c r="R7" s="16"/>
      <c r="S7" s="16"/>
    </row>
    <row r="8" spans="2:19" ht="18.899999999999999" customHeight="1" x14ac:dyDescent="0.3">
      <c r="B8" s="16"/>
      <c r="C8" s="16"/>
      <c r="D8" s="22"/>
      <c r="E8" s="62"/>
      <c r="F8" s="41"/>
      <c r="G8" s="41"/>
      <c r="H8" s="41"/>
      <c r="I8" s="41"/>
      <c r="J8" s="41"/>
      <c r="K8" s="41"/>
      <c r="L8" s="72"/>
      <c r="M8" s="73"/>
      <c r="N8" s="16"/>
      <c r="O8" s="41"/>
      <c r="P8" s="42"/>
      <c r="Q8" s="16"/>
      <c r="R8" s="16"/>
      <c r="S8" s="16"/>
    </row>
    <row r="9" spans="2:19" ht="18.899999999999999" customHeight="1" x14ac:dyDescent="0.3">
      <c r="B9" s="16">
        <v>3</v>
      </c>
      <c r="C9" s="120" t="str">
        <f>Deelnemers!E10</f>
        <v>3 x 11</v>
      </c>
      <c r="D9" s="217">
        <f>Deelnemers!C10</f>
        <v>0.96599999999999997</v>
      </c>
      <c r="E9" s="218"/>
      <c r="F9" s="40">
        <f>SUM(N20,N28,N32,D36)</f>
        <v>132</v>
      </c>
      <c r="G9" s="40">
        <f t="shared" ref="G9:H9" si="0">SUM(O20,O28,O32,E36)</f>
        <v>61</v>
      </c>
      <c r="H9" s="40">
        <f t="shared" si="0"/>
        <v>46</v>
      </c>
      <c r="I9" s="61">
        <f>IF(H9=0,"",G9/H9)</f>
        <v>1.326086956521739</v>
      </c>
      <c r="J9" s="59">
        <f>I9/D9*100</f>
        <v>137.27608245566657</v>
      </c>
      <c r="K9" s="59"/>
      <c r="L9" s="227" t="str">
        <f>Deelnemers!B10</f>
        <v>Stan Jansen</v>
      </c>
      <c r="M9" s="227"/>
      <c r="N9" s="40">
        <f>SUM(R20,R28,R32,H36)</f>
        <v>2</v>
      </c>
      <c r="O9" s="40">
        <f>SUM(S20,S28,S32,I36)</f>
        <v>8</v>
      </c>
      <c r="P9" s="43"/>
      <c r="Q9" s="16"/>
      <c r="R9" s="16"/>
      <c r="S9" s="16"/>
    </row>
    <row r="10" spans="2:19" ht="18.899999999999999" customHeight="1" x14ac:dyDescent="0.3">
      <c r="B10" s="16"/>
      <c r="C10" s="16"/>
      <c r="D10" s="22"/>
      <c r="E10" s="62"/>
      <c r="F10" s="41"/>
      <c r="G10" s="41"/>
      <c r="H10" s="41"/>
      <c r="I10" s="41"/>
      <c r="J10" s="41"/>
      <c r="K10" s="41"/>
      <c r="L10" s="63"/>
      <c r="M10" s="73"/>
      <c r="N10" s="16"/>
      <c r="O10" s="41"/>
      <c r="P10" s="42"/>
      <c r="Q10" s="16"/>
      <c r="R10" s="16"/>
      <c r="S10" s="16"/>
    </row>
    <row r="11" spans="2:19" ht="18.899999999999999" customHeight="1" x14ac:dyDescent="0.3">
      <c r="B11" s="16">
        <v>4</v>
      </c>
      <c r="C11" s="125" t="str">
        <f>Deelnemers!E12</f>
        <v>3 X 10</v>
      </c>
      <c r="D11" s="217">
        <f>Deelnemers!C12</f>
        <v>0.8</v>
      </c>
      <c r="E11" s="218"/>
      <c r="F11" s="40">
        <f>SUM(N22,N26,D32,D34)</f>
        <v>120</v>
      </c>
      <c r="G11" s="40">
        <f t="shared" ref="G11:H11" si="1">SUM(O22,O26,E32,E34)</f>
        <v>70</v>
      </c>
      <c r="H11" s="40">
        <f t="shared" si="1"/>
        <v>76</v>
      </c>
      <c r="I11" s="61">
        <f>IF(H11=0,"",G11/H11)</f>
        <v>0.92105263157894735</v>
      </c>
      <c r="J11" s="59">
        <f>I11/D11*100</f>
        <v>115.13157894736841</v>
      </c>
      <c r="K11" s="59"/>
      <c r="L11" s="228" t="str">
        <f>Deelnemers!B12</f>
        <v>Niels van Voorden</v>
      </c>
      <c r="M11" s="228"/>
      <c r="N11" s="40">
        <f>SUM(R22,R26,H32,H34)</f>
        <v>7</v>
      </c>
      <c r="O11" s="40">
        <f>SUM(S22,S26,I32,I34)</f>
        <v>10</v>
      </c>
      <c r="P11" s="43"/>
      <c r="Q11" s="16"/>
      <c r="R11" s="16"/>
      <c r="S11" s="16"/>
    </row>
    <row r="12" spans="2:19" ht="18.899999999999999" customHeight="1" x14ac:dyDescent="0.3">
      <c r="B12" s="16"/>
      <c r="C12" s="16"/>
      <c r="D12" s="22"/>
      <c r="E12" s="62"/>
      <c r="F12" s="41"/>
      <c r="G12" s="41"/>
      <c r="H12" s="41"/>
      <c r="I12" s="41"/>
      <c r="J12" s="41"/>
      <c r="K12" s="41"/>
      <c r="L12" s="63"/>
      <c r="M12" s="42"/>
      <c r="N12" s="16"/>
      <c r="O12" s="41"/>
      <c r="P12" s="42"/>
      <c r="Q12" s="16"/>
      <c r="R12" s="16"/>
      <c r="S12" s="16"/>
    </row>
    <row r="13" spans="2:19" ht="18.899999999999999" customHeight="1" x14ac:dyDescent="0.3">
      <c r="B13" s="16">
        <v>5</v>
      </c>
      <c r="C13" s="121" t="str">
        <f>Deelnemers!E14</f>
        <v>3 x 7</v>
      </c>
      <c r="D13" s="217">
        <f>Deelnemers!C14</f>
        <v>0.36099999999999999</v>
      </c>
      <c r="E13" s="218"/>
      <c r="F13" s="40">
        <f>SUM(N24,N30,N34,N36)</f>
        <v>84</v>
      </c>
      <c r="G13" s="40">
        <f>SUM(O24,O30,O34,O36)</f>
        <v>37</v>
      </c>
      <c r="H13" s="40">
        <f>SUM(P24,P30,P34,P36)</f>
        <v>93</v>
      </c>
      <c r="I13" s="61">
        <f>IF(H13=0,"",G13/H13)</f>
        <v>0.39784946236559138</v>
      </c>
      <c r="J13" s="59">
        <f>I13/D13*100</f>
        <v>110.20760730348793</v>
      </c>
      <c r="K13" s="59"/>
      <c r="L13" s="234" t="s">
        <v>20</v>
      </c>
      <c r="M13" s="234"/>
      <c r="N13" s="40">
        <f>SUM(R24,R30,R34,R36)</f>
        <v>4</v>
      </c>
      <c r="O13" s="40">
        <f>SUM(S24,S30,S34,S36)</f>
        <v>6</v>
      </c>
      <c r="P13" s="43"/>
      <c r="Q13" s="16"/>
      <c r="R13" s="16"/>
      <c r="S13" s="16"/>
    </row>
    <row r="14" spans="2:19" ht="18.899999999999999" customHeight="1" x14ac:dyDescent="0.3">
      <c r="B14" s="74"/>
      <c r="C14" s="7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ht="18.899999999999999" customHeight="1" thickBot="1" x14ac:dyDescent="0.35">
      <c r="B15" s="75"/>
      <c r="C15" s="7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2:19" ht="18.899999999999999" customHeight="1" thickBot="1" x14ac:dyDescent="0.35">
      <c r="B16" s="231" t="str">
        <f>'Poule A'!B4</f>
        <v xml:space="preserve">Poule A </v>
      </c>
      <c r="C16" s="231"/>
      <c r="D16" s="16"/>
      <c r="E16" s="16"/>
      <c r="F16" s="16"/>
      <c r="G16" s="16"/>
      <c r="H16" s="16"/>
      <c r="I16" s="16"/>
      <c r="J16" s="62"/>
      <c r="K16" s="62"/>
      <c r="L16" s="16"/>
      <c r="M16" s="16"/>
      <c r="N16" s="16"/>
      <c r="O16" s="16"/>
      <c r="P16" s="16"/>
      <c r="Q16" s="16"/>
      <c r="R16" s="16"/>
      <c r="S16" s="16"/>
    </row>
    <row r="17" spans="1:19" ht="18.899999999999999" customHeight="1" x14ac:dyDescent="0.3">
      <c r="B17" s="232"/>
      <c r="C17" s="233"/>
      <c r="D17" s="24" t="s">
        <v>0</v>
      </c>
      <c r="E17" s="24" t="s">
        <v>1</v>
      </c>
      <c r="F17" s="24" t="s">
        <v>2</v>
      </c>
      <c r="G17" s="26" t="s">
        <v>4</v>
      </c>
      <c r="H17" s="24" t="s">
        <v>30</v>
      </c>
      <c r="I17" s="36" t="s">
        <v>5</v>
      </c>
      <c r="J17" s="38"/>
      <c r="K17" s="168"/>
      <c r="L17" s="244"/>
      <c r="M17" s="245"/>
      <c r="N17" s="25" t="s">
        <v>0</v>
      </c>
      <c r="O17" s="24" t="s">
        <v>1</v>
      </c>
      <c r="P17" s="24" t="s">
        <v>2</v>
      </c>
      <c r="Q17" s="26" t="s">
        <v>4</v>
      </c>
      <c r="R17" s="24" t="s">
        <v>30</v>
      </c>
      <c r="S17" s="24" t="s">
        <v>5</v>
      </c>
    </row>
    <row r="18" spans="1:19" ht="18.899999999999999" customHeight="1" x14ac:dyDescent="0.3">
      <c r="A18" s="169">
        <v>1</v>
      </c>
      <c r="B18" s="237" t="str">
        <f>L5</f>
        <v>Djeno Verwiel</v>
      </c>
      <c r="C18" s="238"/>
      <c r="D18" s="40">
        <f>'Poule A'!E5</f>
        <v>90</v>
      </c>
      <c r="E18" s="40">
        <f>'Poule A'!E16</f>
        <v>75</v>
      </c>
      <c r="F18" s="40">
        <f>'Poule A'!F16</f>
        <v>29</v>
      </c>
      <c r="G18" s="61">
        <f>'Poule A'!G16</f>
        <v>2.5862068965517242</v>
      </c>
      <c r="H18" s="40">
        <f>'Poule A'!H16</f>
        <v>4</v>
      </c>
      <c r="I18" s="76">
        <f>'Poule A'!J16</f>
        <v>4</v>
      </c>
      <c r="J18" s="35"/>
      <c r="K18" s="100">
        <v>2</v>
      </c>
      <c r="L18" s="229" t="str">
        <f>L7</f>
        <v>Bart v.d. Valk</v>
      </c>
      <c r="M18" s="230"/>
      <c r="N18" s="40">
        <f>'Poule A'!E7</f>
        <v>39</v>
      </c>
      <c r="O18" s="40">
        <f>'Poule A'!P16</f>
        <v>30</v>
      </c>
      <c r="P18" s="40">
        <f>'Poule A'!Q16</f>
        <v>29</v>
      </c>
      <c r="Q18" s="61">
        <f>'Poule A'!R16</f>
        <v>1.0344827586206897</v>
      </c>
      <c r="R18" s="40">
        <f>'Poule A'!S16</f>
        <v>2</v>
      </c>
      <c r="S18" s="40">
        <f>'Poule A'!U16</f>
        <v>2</v>
      </c>
    </row>
    <row r="19" spans="1:19" ht="18.899999999999999" customHeight="1" x14ac:dyDescent="0.3">
      <c r="A19" s="169"/>
      <c r="B19" s="240"/>
      <c r="C19" s="241"/>
      <c r="D19" s="24" t="s">
        <v>0</v>
      </c>
      <c r="E19" s="24" t="s">
        <v>1</v>
      </c>
      <c r="F19" s="24" t="s">
        <v>2</v>
      </c>
      <c r="G19" s="26" t="s">
        <v>4</v>
      </c>
      <c r="H19" s="24" t="s">
        <v>30</v>
      </c>
      <c r="I19" s="36" t="s">
        <v>5</v>
      </c>
      <c r="J19" s="37"/>
      <c r="K19" s="170"/>
      <c r="L19" s="224"/>
      <c r="M19" s="225"/>
      <c r="N19" s="25" t="s">
        <v>0</v>
      </c>
      <c r="O19" s="24" t="s">
        <v>1</v>
      </c>
      <c r="P19" s="24" t="s">
        <v>2</v>
      </c>
      <c r="Q19" s="26" t="s">
        <v>4</v>
      </c>
      <c r="R19" s="24" t="s">
        <v>30</v>
      </c>
      <c r="S19" s="24" t="s">
        <v>5</v>
      </c>
    </row>
    <row r="20" spans="1:19" ht="18.899999999999999" customHeight="1" x14ac:dyDescent="0.3">
      <c r="A20" s="169">
        <v>1</v>
      </c>
      <c r="B20" s="250" t="str">
        <f>L5</f>
        <v>Djeno Verwiel</v>
      </c>
      <c r="C20" s="251"/>
      <c r="D20" s="64">
        <f>D18</f>
        <v>90</v>
      </c>
      <c r="E20" s="64">
        <f>'Poule A'!P61</f>
        <v>0</v>
      </c>
      <c r="F20" s="64">
        <f>'Poule A'!Q61</f>
        <v>0</v>
      </c>
      <c r="G20" s="60" t="str">
        <f>'Poule A'!R61</f>
        <v/>
      </c>
      <c r="H20" s="64">
        <f>'Poule A'!S61</f>
        <v>0</v>
      </c>
      <c r="I20" s="76">
        <f>'Poule A'!U61</f>
        <v>0</v>
      </c>
      <c r="J20" s="35"/>
      <c r="K20" s="100">
        <v>3</v>
      </c>
      <c r="L20" s="252" t="str">
        <f>L9</f>
        <v>Stan Jansen</v>
      </c>
      <c r="M20" s="247"/>
      <c r="N20" s="40">
        <f>'Poule A'!E9</f>
        <v>33</v>
      </c>
      <c r="O20" s="40">
        <f>'Poule A'!E61</f>
        <v>0</v>
      </c>
      <c r="P20" s="40">
        <f>'Poule A'!F61</f>
        <v>0</v>
      </c>
      <c r="Q20" s="61" t="str">
        <f>'Poule A'!G61</f>
        <v/>
      </c>
      <c r="R20" s="40">
        <v>0</v>
      </c>
      <c r="S20" s="40">
        <f>'Poule A'!J61</f>
        <v>0</v>
      </c>
    </row>
    <row r="21" spans="1:19" ht="18.899999999999999" customHeight="1" x14ac:dyDescent="0.3">
      <c r="A21" s="169"/>
      <c r="B21" s="235"/>
      <c r="C21" s="236"/>
      <c r="D21" s="24" t="s">
        <v>0</v>
      </c>
      <c r="E21" s="24" t="s">
        <v>1</v>
      </c>
      <c r="F21" s="24" t="s">
        <v>2</v>
      </c>
      <c r="G21" s="26" t="s">
        <v>4</v>
      </c>
      <c r="H21" s="24" t="s">
        <v>30</v>
      </c>
      <c r="I21" s="36" t="s">
        <v>5</v>
      </c>
      <c r="J21" s="37"/>
      <c r="K21" s="170"/>
      <c r="L21" s="224"/>
      <c r="M21" s="225"/>
      <c r="N21" s="25" t="s">
        <v>0</v>
      </c>
      <c r="O21" s="24" t="s">
        <v>1</v>
      </c>
      <c r="P21" s="24" t="s">
        <v>2</v>
      </c>
      <c r="Q21" s="26" t="s">
        <v>4</v>
      </c>
      <c r="R21" s="24" t="s">
        <v>30</v>
      </c>
      <c r="S21" s="24" t="s">
        <v>5</v>
      </c>
    </row>
    <row r="22" spans="1:19" ht="18.899999999999999" customHeight="1" x14ac:dyDescent="0.3">
      <c r="A22" s="169">
        <v>1</v>
      </c>
      <c r="B22" s="237" t="str">
        <f>L5</f>
        <v>Djeno Verwiel</v>
      </c>
      <c r="C22" s="238"/>
      <c r="D22" s="40">
        <f>D18</f>
        <v>90</v>
      </c>
      <c r="E22" s="40">
        <f>'Poule A'!E41</f>
        <v>64</v>
      </c>
      <c r="F22" s="40">
        <f>'Poule A'!F41</f>
        <v>21</v>
      </c>
      <c r="G22" s="61">
        <f>'Poule A'!G41</f>
        <v>3.0476190476190474</v>
      </c>
      <c r="H22" s="40">
        <f>'Poule A'!H41</f>
        <v>4</v>
      </c>
      <c r="I22" s="76">
        <f>'Poule A'!J41</f>
        <v>4</v>
      </c>
      <c r="J22" s="35"/>
      <c r="K22" s="100">
        <v>4</v>
      </c>
      <c r="L22" s="253" t="str">
        <f>L11</f>
        <v>Niels van Voorden</v>
      </c>
      <c r="M22" s="249"/>
      <c r="N22" s="40">
        <f>'Poule A'!E11</f>
        <v>30</v>
      </c>
      <c r="O22" s="40">
        <f>'Poule A'!P41</f>
        <v>20</v>
      </c>
      <c r="P22" s="40">
        <f>'Poule A'!Q41</f>
        <v>21</v>
      </c>
      <c r="Q22" s="61">
        <f>'Poule A'!R41</f>
        <v>0.95238095238095233</v>
      </c>
      <c r="R22" s="40">
        <f>'Poule A'!S41</f>
        <v>2</v>
      </c>
      <c r="S22" s="40">
        <f>'Poule A'!U41</f>
        <v>3</v>
      </c>
    </row>
    <row r="23" spans="1:19" ht="18.899999999999999" customHeight="1" x14ac:dyDescent="0.3">
      <c r="A23" s="169"/>
      <c r="B23" s="235"/>
      <c r="C23" s="236"/>
      <c r="D23" s="24" t="s">
        <v>0</v>
      </c>
      <c r="E23" s="24" t="s">
        <v>1</v>
      </c>
      <c r="F23" s="24" t="s">
        <v>2</v>
      </c>
      <c r="G23" s="26" t="s">
        <v>4</v>
      </c>
      <c r="H23" s="24" t="s">
        <v>30</v>
      </c>
      <c r="I23" s="36" t="s">
        <v>5</v>
      </c>
      <c r="J23" s="37"/>
      <c r="K23" s="170"/>
      <c r="L23" s="224"/>
      <c r="M23" s="225"/>
      <c r="N23" s="25" t="s">
        <v>0</v>
      </c>
      <c r="O23" s="24" t="s">
        <v>1</v>
      </c>
      <c r="P23" s="24" t="s">
        <v>2</v>
      </c>
      <c r="Q23" s="26" t="s">
        <v>4</v>
      </c>
      <c r="R23" s="24" t="s">
        <v>30</v>
      </c>
      <c r="S23" s="24" t="s">
        <v>5</v>
      </c>
    </row>
    <row r="24" spans="1:19" ht="18.899999999999999" customHeight="1" x14ac:dyDescent="0.3">
      <c r="A24" s="169">
        <v>1</v>
      </c>
      <c r="B24" s="237" t="str">
        <f>L5</f>
        <v>Djeno Verwiel</v>
      </c>
      <c r="C24" s="238"/>
      <c r="D24" s="40">
        <f>D20</f>
        <v>90</v>
      </c>
      <c r="E24" s="40">
        <f>'Poule A'!P22</f>
        <v>90</v>
      </c>
      <c r="F24" s="40">
        <f>'Poule A'!Q22</f>
        <v>23</v>
      </c>
      <c r="G24" s="61">
        <f>'Poule A'!R22</f>
        <v>3.9130434782608696</v>
      </c>
      <c r="H24" s="40">
        <f>'Poule A'!S22</f>
        <v>6</v>
      </c>
      <c r="I24" s="76">
        <f>'Poule A'!U22</f>
        <v>7</v>
      </c>
      <c r="J24" s="35"/>
      <c r="K24" s="100">
        <v>5</v>
      </c>
      <c r="L24" s="242" t="str">
        <f>Deelnemers!B14</f>
        <v>Jari Hoonhorst</v>
      </c>
      <c r="M24" s="243"/>
      <c r="N24" s="40">
        <f>'Poule A'!E13</f>
        <v>21</v>
      </c>
      <c r="O24" s="40">
        <f>'Poule A'!E22</f>
        <v>8</v>
      </c>
      <c r="P24" s="40">
        <f>'Poule A'!F22</f>
        <v>23</v>
      </c>
      <c r="Q24" s="61">
        <f>'Poule A'!G22</f>
        <v>0.34782608695652173</v>
      </c>
      <c r="R24" s="40">
        <f>'Poule A'!H22</f>
        <v>0</v>
      </c>
      <c r="S24" s="40">
        <f>'Poule A'!J22</f>
        <v>0</v>
      </c>
    </row>
    <row r="25" spans="1:19" ht="18.899999999999999" customHeight="1" x14ac:dyDescent="0.3">
      <c r="A25" s="169"/>
      <c r="B25" s="65"/>
      <c r="C25" s="66"/>
      <c r="D25" s="24" t="s">
        <v>0</v>
      </c>
      <c r="E25" s="24" t="s">
        <v>1</v>
      </c>
      <c r="F25" s="24" t="s">
        <v>2</v>
      </c>
      <c r="G25" s="26" t="s">
        <v>4</v>
      </c>
      <c r="H25" s="24" t="s">
        <v>30</v>
      </c>
      <c r="I25" s="36" t="s">
        <v>5</v>
      </c>
      <c r="J25" s="37"/>
      <c r="K25" s="170"/>
      <c r="L25" s="224"/>
      <c r="M25" s="225"/>
      <c r="N25" s="25" t="s">
        <v>0</v>
      </c>
      <c r="O25" s="24" t="s">
        <v>1</v>
      </c>
      <c r="P25" s="24" t="s">
        <v>2</v>
      </c>
      <c r="Q25" s="26" t="s">
        <v>4</v>
      </c>
      <c r="R25" s="24" t="s">
        <v>30</v>
      </c>
      <c r="S25" s="24" t="s">
        <v>5</v>
      </c>
    </row>
    <row r="26" spans="1:19" ht="18.899999999999999" customHeight="1" x14ac:dyDescent="0.3">
      <c r="A26" s="169">
        <v>2</v>
      </c>
      <c r="B26" s="239" t="str">
        <f>L7</f>
        <v>Bart v.d. Valk</v>
      </c>
      <c r="C26" s="230"/>
      <c r="D26" s="40">
        <f>N18</f>
        <v>39</v>
      </c>
      <c r="E26" s="40">
        <f>'Poule A'!E35</f>
        <v>0</v>
      </c>
      <c r="F26" s="40">
        <f>'Poule A'!F35</f>
        <v>0</v>
      </c>
      <c r="G26" s="61" t="str">
        <f>'Poule A'!G35</f>
        <v/>
      </c>
      <c r="H26" s="40">
        <f>'Poule A'!H35</f>
        <v>0</v>
      </c>
      <c r="I26" s="76">
        <f>'Poule A'!J35</f>
        <v>0</v>
      </c>
      <c r="J26" s="35"/>
      <c r="K26" s="100">
        <v>4</v>
      </c>
      <c r="L26" s="253" t="str">
        <f>L11</f>
        <v>Niels van Voorden</v>
      </c>
      <c r="M26" s="249"/>
      <c r="N26" s="40">
        <f>N22</f>
        <v>30</v>
      </c>
      <c r="O26" s="40">
        <f>'Poule A'!P35</f>
        <v>0</v>
      </c>
      <c r="P26" s="40">
        <f>'Poule A'!Q35</f>
        <v>0</v>
      </c>
      <c r="Q26" s="61" t="str">
        <f>'Poule A'!R35</f>
        <v/>
      </c>
      <c r="R26" s="40">
        <f>'Poule A'!S35</f>
        <v>0</v>
      </c>
      <c r="S26" s="40">
        <f>'Poule A'!U35</f>
        <v>0</v>
      </c>
    </row>
    <row r="27" spans="1:19" ht="18.899999999999999" customHeight="1" x14ac:dyDescent="0.3">
      <c r="A27" s="169"/>
      <c r="B27" s="235"/>
      <c r="C27" s="236"/>
      <c r="D27" s="24" t="s">
        <v>0</v>
      </c>
      <c r="E27" s="24" t="s">
        <v>1</v>
      </c>
      <c r="F27" s="24" t="s">
        <v>2</v>
      </c>
      <c r="G27" s="26" t="s">
        <v>4</v>
      </c>
      <c r="H27" s="24" t="s">
        <v>30</v>
      </c>
      <c r="I27" s="36" t="s">
        <v>5</v>
      </c>
      <c r="J27" s="37"/>
      <c r="K27" s="170"/>
      <c r="L27" s="224"/>
      <c r="M27" s="225"/>
      <c r="N27" s="25" t="s">
        <v>0</v>
      </c>
      <c r="O27" s="24" t="s">
        <v>1</v>
      </c>
      <c r="P27" s="24" t="s">
        <v>2</v>
      </c>
      <c r="Q27" s="26" t="s">
        <v>4</v>
      </c>
      <c r="R27" s="24" t="s">
        <v>30</v>
      </c>
      <c r="S27" s="24" t="s">
        <v>5</v>
      </c>
    </row>
    <row r="28" spans="1:19" ht="18.899999999999999" customHeight="1" x14ac:dyDescent="0.3">
      <c r="A28" s="169">
        <v>2</v>
      </c>
      <c r="B28" s="230" t="str">
        <f>L7</f>
        <v>Bart v.d. Valk</v>
      </c>
      <c r="C28" s="226"/>
      <c r="D28" s="40">
        <f>N18</f>
        <v>39</v>
      </c>
      <c r="E28" s="40">
        <f>'Poule A'!E55</f>
        <v>29</v>
      </c>
      <c r="F28" s="40">
        <f>'Poule A'!F55</f>
        <v>19</v>
      </c>
      <c r="G28" s="61">
        <f>'Poule A'!G55</f>
        <v>1.5263157894736843</v>
      </c>
      <c r="H28" s="76">
        <f>'Poule A'!H55</f>
        <v>4</v>
      </c>
      <c r="I28" s="76">
        <f>'Poule A'!J55</f>
        <v>5</v>
      </c>
      <c r="J28" s="35"/>
      <c r="K28" s="100">
        <v>3</v>
      </c>
      <c r="L28" s="252" t="str">
        <f>L9</f>
        <v>Stan Jansen</v>
      </c>
      <c r="M28" s="247"/>
      <c r="N28" s="40">
        <f>N20</f>
        <v>33</v>
      </c>
      <c r="O28" s="40">
        <f>'Poule A'!P55</f>
        <v>30</v>
      </c>
      <c r="P28" s="40">
        <f>'Poule A'!Q55</f>
        <v>19</v>
      </c>
      <c r="Q28" s="61">
        <f>'Poule A'!R55</f>
        <v>1.5789473684210527</v>
      </c>
      <c r="R28" s="40">
        <f>'Poule A'!S55</f>
        <v>2</v>
      </c>
      <c r="S28" s="40">
        <f>'Poule A'!U55</f>
        <v>3</v>
      </c>
    </row>
    <row r="29" spans="1:19" ht="18.899999999999999" customHeight="1" x14ac:dyDescent="0.3">
      <c r="A29" s="169"/>
      <c r="B29" s="235"/>
      <c r="C29" s="236"/>
      <c r="D29" s="24" t="s">
        <v>0</v>
      </c>
      <c r="E29" s="24" t="s">
        <v>1</v>
      </c>
      <c r="F29" s="24" t="s">
        <v>2</v>
      </c>
      <c r="G29" s="26" t="s">
        <v>4</v>
      </c>
      <c r="H29" s="24" t="s">
        <v>30</v>
      </c>
      <c r="I29" s="36" t="s">
        <v>5</v>
      </c>
      <c r="J29" s="37"/>
      <c r="K29" s="170"/>
      <c r="L29" s="224"/>
      <c r="M29" s="225"/>
      <c r="N29" s="25" t="s">
        <v>0</v>
      </c>
      <c r="O29" s="24" t="s">
        <v>1</v>
      </c>
      <c r="P29" s="24" t="s">
        <v>2</v>
      </c>
      <c r="Q29" s="26" t="s">
        <v>4</v>
      </c>
      <c r="R29" s="24" t="s">
        <v>30</v>
      </c>
      <c r="S29" s="24" t="s">
        <v>5</v>
      </c>
    </row>
    <row r="30" spans="1:19" ht="18.899999999999999" customHeight="1" x14ac:dyDescent="0.3">
      <c r="A30" s="169">
        <v>2</v>
      </c>
      <c r="B30" s="230" t="str">
        <f>L7</f>
        <v>Bart v.d. Valk</v>
      </c>
      <c r="C30" s="226"/>
      <c r="D30" s="40">
        <f>N18</f>
        <v>39</v>
      </c>
      <c r="E30" s="40">
        <f>'Poule A'!P73</f>
        <v>38</v>
      </c>
      <c r="F30" s="40">
        <f>'Poule A'!Q73</f>
        <v>45</v>
      </c>
      <c r="G30" s="61">
        <f>'Poule A'!R73</f>
        <v>0.84444444444444444</v>
      </c>
      <c r="H30" s="40">
        <f>'Poule A'!S73</f>
        <v>4</v>
      </c>
      <c r="I30" s="76">
        <f>'Poule A'!U73</f>
        <v>4</v>
      </c>
      <c r="J30" s="35"/>
      <c r="K30" s="100">
        <v>5</v>
      </c>
      <c r="L30" s="242" t="str">
        <f>Deelnemers!B14</f>
        <v>Jari Hoonhorst</v>
      </c>
      <c r="M30" s="243"/>
      <c r="N30" s="40">
        <f>N24</f>
        <v>21</v>
      </c>
      <c r="O30" s="40">
        <f>'Poule A'!E73</f>
        <v>16</v>
      </c>
      <c r="P30" s="40">
        <f>'Poule A'!F73</f>
        <v>43</v>
      </c>
      <c r="Q30" s="61">
        <f>'Poule A'!G73</f>
        <v>0.37209302325581395</v>
      </c>
      <c r="R30" s="40">
        <f>'Poule A'!H73</f>
        <v>2</v>
      </c>
      <c r="S30" s="40">
        <f>'Poule A'!J73</f>
        <v>3</v>
      </c>
    </row>
    <row r="31" spans="1:19" ht="18.899999999999999" customHeight="1" x14ac:dyDescent="0.3">
      <c r="A31" s="169"/>
      <c r="B31" s="235"/>
      <c r="C31" s="236"/>
      <c r="D31" s="24" t="s">
        <v>0</v>
      </c>
      <c r="E31" s="24" t="s">
        <v>1</v>
      </c>
      <c r="F31" s="24" t="s">
        <v>2</v>
      </c>
      <c r="G31" s="26" t="s">
        <v>4</v>
      </c>
      <c r="H31" s="24" t="s">
        <v>30</v>
      </c>
      <c r="I31" s="36" t="s">
        <v>5</v>
      </c>
      <c r="J31" s="37"/>
      <c r="K31" s="170"/>
      <c r="L31" s="224"/>
      <c r="M31" s="225"/>
      <c r="N31" s="25" t="s">
        <v>0</v>
      </c>
      <c r="O31" s="24" t="s">
        <v>1</v>
      </c>
      <c r="P31" s="24" t="s">
        <v>2</v>
      </c>
      <c r="Q31" s="26" t="s">
        <v>4</v>
      </c>
      <c r="R31" s="24" t="s">
        <v>30</v>
      </c>
      <c r="S31" s="24" t="s">
        <v>5</v>
      </c>
    </row>
    <row r="32" spans="1:19" ht="18.899999999999999" customHeight="1" x14ac:dyDescent="0.3">
      <c r="A32" s="169">
        <v>4</v>
      </c>
      <c r="B32" s="248" t="str">
        <f>L11</f>
        <v>Niels van Voorden</v>
      </c>
      <c r="C32" s="249"/>
      <c r="D32" s="40">
        <f>N22</f>
        <v>30</v>
      </c>
      <c r="E32" s="40">
        <f>'Poule A'!E47</f>
        <v>22</v>
      </c>
      <c r="F32" s="40">
        <f>'Poule A'!F47</f>
        <v>27</v>
      </c>
      <c r="G32" s="61">
        <f>'Poule A'!G47</f>
        <v>0.81481481481481477</v>
      </c>
      <c r="H32" s="40">
        <f>'Poule A'!H47</f>
        <v>2</v>
      </c>
      <c r="I32" s="40">
        <f>'Poule A'!J47</f>
        <v>3</v>
      </c>
      <c r="J32" s="35"/>
      <c r="K32" s="100">
        <v>3</v>
      </c>
      <c r="L32" s="252" t="str">
        <f>L9</f>
        <v>Stan Jansen</v>
      </c>
      <c r="M32" s="247"/>
      <c r="N32" s="40">
        <f>N20</f>
        <v>33</v>
      </c>
      <c r="O32" s="40">
        <f>'Poule A'!P47</f>
        <v>31</v>
      </c>
      <c r="P32" s="40">
        <f>'Poule A'!Q47</f>
        <v>27</v>
      </c>
      <c r="Q32" s="61">
        <f>'Poule A'!R47</f>
        <v>1.1481481481481481</v>
      </c>
      <c r="R32" s="40">
        <v>0</v>
      </c>
      <c r="S32" s="40">
        <f>'Poule A'!U47</f>
        <v>5</v>
      </c>
    </row>
    <row r="33" spans="1:19" ht="18.899999999999999" customHeight="1" x14ac:dyDescent="0.3">
      <c r="A33" s="169"/>
      <c r="B33" s="235"/>
      <c r="C33" s="236"/>
      <c r="D33" s="24" t="s">
        <v>0</v>
      </c>
      <c r="E33" s="24" t="s">
        <v>1</v>
      </c>
      <c r="F33" s="24" t="s">
        <v>2</v>
      </c>
      <c r="G33" s="26" t="s">
        <v>4</v>
      </c>
      <c r="H33" s="24" t="s">
        <v>30</v>
      </c>
      <c r="I33" s="36" t="s">
        <v>5</v>
      </c>
      <c r="J33" s="37"/>
      <c r="K33" s="170"/>
      <c r="L33" s="224"/>
      <c r="M33" s="225"/>
      <c r="N33" s="25" t="s">
        <v>0</v>
      </c>
      <c r="O33" s="24" t="s">
        <v>1</v>
      </c>
      <c r="P33" s="24" t="s">
        <v>2</v>
      </c>
      <c r="Q33" s="26" t="s">
        <v>4</v>
      </c>
      <c r="R33" s="24" t="s">
        <v>30</v>
      </c>
      <c r="S33" s="24" t="s">
        <v>5</v>
      </c>
    </row>
    <row r="34" spans="1:19" ht="18.899999999999999" customHeight="1" x14ac:dyDescent="0.3">
      <c r="A34" s="169">
        <v>4</v>
      </c>
      <c r="B34" s="248" t="str">
        <f>Deelnemers!B12</f>
        <v>Niels van Voorden</v>
      </c>
      <c r="C34" s="249"/>
      <c r="D34" s="40">
        <f>N22</f>
        <v>30</v>
      </c>
      <c r="E34" s="40">
        <f>'Poule A'!E29</f>
        <v>28</v>
      </c>
      <c r="F34" s="40">
        <f>'Poule A'!F29</f>
        <v>28</v>
      </c>
      <c r="G34" s="61">
        <f>'Poule A'!G29</f>
        <v>1</v>
      </c>
      <c r="H34" s="40">
        <f>'Poule A'!H29</f>
        <v>3</v>
      </c>
      <c r="I34" s="76">
        <f>'Poule A'!J29</f>
        <v>4</v>
      </c>
      <c r="J34" s="35"/>
      <c r="K34" s="100">
        <v>5</v>
      </c>
      <c r="L34" s="242" t="str">
        <f>L13</f>
        <v>Jari Hoonhorst</v>
      </c>
      <c r="M34" s="243"/>
      <c r="N34" s="40">
        <f>N24</f>
        <v>21</v>
      </c>
      <c r="O34" s="40">
        <f>'Poule A'!P29</f>
        <v>13</v>
      </c>
      <c r="P34" s="40">
        <f>'Poule A'!Q29</f>
        <v>27</v>
      </c>
      <c r="Q34" s="61">
        <f>'Poule A'!R29</f>
        <v>0.48148148148148145</v>
      </c>
      <c r="R34" s="40">
        <f>'Poule A'!S29</f>
        <v>2</v>
      </c>
      <c r="S34" s="40">
        <f>'Poule A'!U29</f>
        <v>3</v>
      </c>
    </row>
    <row r="35" spans="1:19" ht="18.899999999999999" customHeight="1" x14ac:dyDescent="0.3">
      <c r="A35" s="169"/>
      <c r="B35" s="235"/>
      <c r="C35" s="236"/>
      <c r="D35" s="24" t="s">
        <v>0</v>
      </c>
      <c r="E35" s="24" t="s">
        <v>1</v>
      </c>
      <c r="F35" s="24" t="s">
        <v>2</v>
      </c>
      <c r="G35" s="26" t="s">
        <v>4</v>
      </c>
      <c r="H35" s="24" t="s">
        <v>30</v>
      </c>
      <c r="I35" s="36" t="s">
        <v>5</v>
      </c>
      <c r="J35" s="37"/>
      <c r="K35" s="170"/>
      <c r="L35" s="224"/>
      <c r="M35" s="225"/>
      <c r="N35" s="25" t="s">
        <v>0</v>
      </c>
      <c r="O35" s="24" t="s">
        <v>1</v>
      </c>
      <c r="P35" s="24" t="s">
        <v>2</v>
      </c>
      <c r="Q35" s="26" t="s">
        <v>4</v>
      </c>
      <c r="R35" s="24" t="s">
        <v>30</v>
      </c>
      <c r="S35" s="24" t="s">
        <v>5</v>
      </c>
    </row>
    <row r="36" spans="1:19" ht="18.899999999999999" customHeight="1" x14ac:dyDescent="0.3">
      <c r="A36" s="169">
        <v>3</v>
      </c>
      <c r="B36" s="246" t="str">
        <f>Deelnemers!B10</f>
        <v>Stan Jansen</v>
      </c>
      <c r="C36" s="247"/>
      <c r="D36" s="40">
        <f>N20</f>
        <v>33</v>
      </c>
      <c r="E36" s="40">
        <f>'Poule A'!E67</f>
        <v>0</v>
      </c>
      <c r="F36" s="40">
        <f>'Poule A'!F67</f>
        <v>0</v>
      </c>
      <c r="G36" s="61" t="str">
        <f>'Poule A'!G67</f>
        <v/>
      </c>
      <c r="H36" s="40">
        <v>0</v>
      </c>
      <c r="I36" s="76">
        <f>'Poule A'!J67</f>
        <v>0</v>
      </c>
      <c r="J36" s="35"/>
      <c r="K36" s="100">
        <v>5</v>
      </c>
      <c r="L36" s="242" t="str">
        <f>Deelnemers!B14</f>
        <v>Jari Hoonhorst</v>
      </c>
      <c r="M36" s="243"/>
      <c r="N36" s="40">
        <f>N24</f>
        <v>21</v>
      </c>
      <c r="O36" s="40">
        <f>'Poule A'!P67</f>
        <v>0</v>
      </c>
      <c r="P36" s="40">
        <f>'Poule A'!Q67</f>
        <v>0</v>
      </c>
      <c r="Q36" s="61" t="str">
        <f>'Poule A'!R67</f>
        <v/>
      </c>
      <c r="R36" s="40">
        <f>'Poule A'!S67</f>
        <v>0</v>
      </c>
      <c r="S36" s="40">
        <f>'Poule A'!U67</f>
        <v>0</v>
      </c>
    </row>
    <row r="37" spans="1:19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53">
    <mergeCell ref="B1:I1"/>
    <mergeCell ref="B18:C18"/>
    <mergeCell ref="B32:C32"/>
    <mergeCell ref="L23:M23"/>
    <mergeCell ref="B20:C20"/>
    <mergeCell ref="L20:M20"/>
    <mergeCell ref="B21:C21"/>
    <mergeCell ref="L21:M21"/>
    <mergeCell ref="L32:M32"/>
    <mergeCell ref="L31:M31"/>
    <mergeCell ref="L30:M30"/>
    <mergeCell ref="L29:M29"/>
    <mergeCell ref="L28:M28"/>
    <mergeCell ref="L27:M27"/>
    <mergeCell ref="L26:M26"/>
    <mergeCell ref="L22:M22"/>
    <mergeCell ref="B36:C36"/>
    <mergeCell ref="L36:M36"/>
    <mergeCell ref="B33:C33"/>
    <mergeCell ref="L33:M33"/>
    <mergeCell ref="B34:C34"/>
    <mergeCell ref="L34:M34"/>
    <mergeCell ref="B35:C35"/>
    <mergeCell ref="L35:M35"/>
    <mergeCell ref="B16:C16"/>
    <mergeCell ref="B17:C17"/>
    <mergeCell ref="L13:M13"/>
    <mergeCell ref="B31:C31"/>
    <mergeCell ref="B22:C22"/>
    <mergeCell ref="B27:C27"/>
    <mergeCell ref="B30:C30"/>
    <mergeCell ref="B26:C26"/>
    <mergeCell ref="B28:C28"/>
    <mergeCell ref="B29:C29"/>
    <mergeCell ref="B19:C19"/>
    <mergeCell ref="L19:M19"/>
    <mergeCell ref="B24:C24"/>
    <mergeCell ref="L24:M24"/>
    <mergeCell ref="B23:C23"/>
    <mergeCell ref="L17:M17"/>
    <mergeCell ref="D9:E9"/>
    <mergeCell ref="D11:E11"/>
    <mergeCell ref="L25:M25"/>
    <mergeCell ref="D13:E13"/>
    <mergeCell ref="L7:M7"/>
    <mergeCell ref="L9:M9"/>
    <mergeCell ref="L11:M11"/>
    <mergeCell ref="L18:M18"/>
    <mergeCell ref="D5:E5"/>
    <mergeCell ref="D4:E4"/>
    <mergeCell ref="D7:E7"/>
    <mergeCell ref="L4:M4"/>
    <mergeCell ref="L5:M5"/>
  </mergeCells>
  <pageMargins left="0.31496062992125984" right="0.31496062992125984" top="0.55118110236220474" bottom="0.55118110236220474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0"/>
  <sheetViews>
    <sheetView topLeftCell="A4" workbookViewId="0">
      <selection activeCell="W25" sqref="W25"/>
    </sheetView>
  </sheetViews>
  <sheetFormatPr defaultRowHeight="14.4" x14ac:dyDescent="0.3"/>
  <cols>
    <col min="1" max="1" width="2.5546875" customWidth="1"/>
    <col min="2" max="3" width="11.5546875" customWidth="1"/>
    <col min="4" max="4" width="5.5546875" customWidth="1"/>
    <col min="5" max="5" width="5.109375" customWidth="1"/>
    <col min="6" max="6" width="5.5546875" customWidth="1"/>
    <col min="7" max="7" width="7" customWidth="1"/>
    <col min="8" max="11" width="4.5546875" customWidth="1"/>
    <col min="12" max="12" width="2.5546875" customWidth="1"/>
    <col min="13" max="14" width="11.5546875" customWidth="1"/>
    <col min="15" max="15" width="5.5546875" customWidth="1"/>
    <col min="16" max="16" width="4.5546875" customWidth="1"/>
    <col min="17" max="17" width="5.5546875" customWidth="1"/>
    <col min="18" max="18" width="6.44140625" customWidth="1"/>
    <col min="19" max="19" width="5.5546875" customWidth="1"/>
    <col min="20" max="21" width="4.5546875" customWidth="1"/>
    <col min="22" max="22" width="7.5546875" customWidth="1"/>
  </cols>
  <sheetData>
    <row r="1" spans="1:25" ht="18.899999999999999" customHeight="1" thickBot="1" x14ac:dyDescent="0.35">
      <c r="A1" s="16"/>
      <c r="B1" s="174" t="s">
        <v>55</v>
      </c>
      <c r="C1" s="175"/>
      <c r="D1" s="175"/>
      <c r="E1" s="175"/>
      <c r="F1" s="175"/>
      <c r="G1" s="175"/>
      <c r="H1" s="175"/>
      <c r="I1" s="176"/>
      <c r="J1" s="71"/>
      <c r="K1" s="71"/>
      <c r="L1" s="20"/>
      <c r="M1" s="20"/>
      <c r="N1" s="20"/>
      <c r="O1" s="16"/>
      <c r="P1" s="16"/>
      <c r="Q1" s="16"/>
      <c r="R1" s="16"/>
      <c r="S1" s="16"/>
      <c r="T1" s="16"/>
      <c r="U1" s="16"/>
      <c r="V1" s="16"/>
    </row>
    <row r="2" spans="1:25" ht="18.899999999999999" customHeight="1" thickBot="1" x14ac:dyDescent="0.4">
      <c r="A2" s="16"/>
      <c r="B2" s="208" t="s">
        <v>6</v>
      </c>
      <c r="C2" s="209"/>
      <c r="D2" s="209"/>
      <c r="E2" s="209"/>
      <c r="F2" s="209"/>
      <c r="G2" s="210"/>
      <c r="H2" s="85"/>
      <c r="I2" s="30"/>
      <c r="J2" s="30"/>
      <c r="K2" s="30"/>
      <c r="L2" s="30"/>
      <c r="M2" s="30"/>
      <c r="N2" s="30"/>
      <c r="O2" s="16"/>
      <c r="P2" s="16"/>
      <c r="Q2" s="16"/>
      <c r="R2" s="16"/>
      <c r="S2" s="30"/>
      <c r="T2" s="30"/>
      <c r="U2" s="30"/>
      <c r="V2" s="30"/>
      <c r="W2" s="3"/>
      <c r="X2" s="3"/>
    </row>
    <row r="3" spans="1:25" ht="18.899999999999999" customHeight="1" thickBot="1" x14ac:dyDescent="0.4">
      <c r="A3" s="1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6"/>
      <c r="P3" s="16"/>
      <c r="Q3" s="16"/>
      <c r="R3" s="16"/>
      <c r="S3" s="30"/>
      <c r="T3" s="30"/>
      <c r="U3" s="30"/>
      <c r="V3" s="30"/>
      <c r="W3" s="3"/>
      <c r="X3" s="3"/>
    </row>
    <row r="4" spans="1:25" ht="18.899999999999999" customHeight="1" thickBot="1" x14ac:dyDescent="0.35">
      <c r="A4" s="16"/>
      <c r="B4" s="213" t="s">
        <v>32</v>
      </c>
      <c r="C4" s="214"/>
      <c r="D4" s="86" t="s">
        <v>3</v>
      </c>
      <c r="E4" s="57" t="s">
        <v>0</v>
      </c>
      <c r="F4" s="57" t="s">
        <v>30</v>
      </c>
      <c r="G4" s="16"/>
      <c r="H4" s="144" t="s">
        <v>64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T4" s="143"/>
      <c r="U4" s="16"/>
      <c r="V4" s="16"/>
      <c r="Y4" s="4"/>
    </row>
    <row r="5" spans="1:25" ht="18.899999999999999" customHeight="1" thickBot="1" x14ac:dyDescent="0.35">
      <c r="A5" s="140">
        <v>1</v>
      </c>
      <c r="B5" s="215" t="str">
        <f>Deelnemers!G6</f>
        <v>Jayden van Buren</v>
      </c>
      <c r="C5" s="216"/>
      <c r="D5" s="87">
        <f>Deelnemers!H6</f>
        <v>2.5920000000000001</v>
      </c>
      <c r="E5" s="88">
        <f>Deelnemers!I6</f>
        <v>75</v>
      </c>
      <c r="F5" s="87" t="str">
        <f>Deelnemers!J6</f>
        <v>3 X 25</v>
      </c>
      <c r="G5" s="62"/>
      <c r="H5" s="179" t="s">
        <v>62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6"/>
      <c r="U5" s="16"/>
      <c r="V5" s="15"/>
      <c r="W5" s="9"/>
    </row>
    <row r="6" spans="1:25" ht="18.899999999999999" customHeight="1" thickBot="1" x14ac:dyDescent="0.35">
      <c r="A6" s="102"/>
      <c r="B6" s="177"/>
      <c r="C6" s="178"/>
      <c r="D6" s="141"/>
      <c r="E6" s="109"/>
      <c r="F6" s="142"/>
      <c r="G6" s="2"/>
      <c r="H6" s="2"/>
      <c r="I6" s="2"/>
      <c r="J6" s="16"/>
      <c r="K6" s="16"/>
      <c r="L6" s="16"/>
      <c r="M6" s="16"/>
      <c r="N6" s="16"/>
      <c r="O6" s="16"/>
      <c r="P6" s="16"/>
      <c r="Q6" s="21"/>
      <c r="R6" s="21"/>
      <c r="S6" s="21"/>
      <c r="T6" s="21"/>
      <c r="U6" s="21"/>
      <c r="V6" s="21"/>
      <c r="W6" s="1"/>
      <c r="Y6" s="5"/>
    </row>
    <row r="7" spans="1:25" ht="18.899999999999999" customHeight="1" thickBot="1" x14ac:dyDescent="0.35">
      <c r="A7" s="140">
        <v>2</v>
      </c>
      <c r="B7" s="182" t="str">
        <f>Deelnemers!G8</f>
        <v>Jan Wouter Baarssen</v>
      </c>
      <c r="C7" s="183"/>
      <c r="D7" s="87">
        <f>Deelnemers!H8</f>
        <v>1.2</v>
      </c>
      <c r="E7" s="88">
        <f>Deelnemers!I8</f>
        <v>42</v>
      </c>
      <c r="F7" s="87" t="str">
        <f>Deelnemers!J8</f>
        <v>3 X 14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"/>
      <c r="S7" s="16"/>
      <c r="T7" s="16"/>
      <c r="U7" s="16"/>
      <c r="V7" s="15"/>
      <c r="W7" s="10"/>
      <c r="Y7" s="5"/>
    </row>
    <row r="8" spans="1:25" ht="18.899999999999999" customHeight="1" thickBot="1" x14ac:dyDescent="0.35">
      <c r="A8" s="102"/>
      <c r="B8" s="177"/>
      <c r="C8" s="178"/>
      <c r="D8" s="89"/>
      <c r="E8" s="62"/>
      <c r="F8" s="90"/>
      <c r="G8" s="16"/>
      <c r="H8" s="16"/>
      <c r="I8" s="16"/>
      <c r="J8" s="16"/>
      <c r="K8" s="16"/>
      <c r="L8" s="16"/>
      <c r="M8" s="16"/>
      <c r="N8" s="16"/>
      <c r="O8" s="16"/>
      <c r="P8" s="16"/>
      <c r="Q8" s="21"/>
      <c r="R8" s="21"/>
      <c r="S8" s="21"/>
      <c r="T8" s="21"/>
      <c r="U8" s="21"/>
      <c r="V8" s="21"/>
      <c r="W8" s="1"/>
      <c r="Y8" s="5"/>
    </row>
    <row r="9" spans="1:25" ht="18.899999999999999" customHeight="1" thickBot="1" x14ac:dyDescent="0.35">
      <c r="A9" s="140">
        <v>3</v>
      </c>
      <c r="B9" s="184" t="str">
        <f>Deelnemers!G10</f>
        <v>Huphfrey Niericker</v>
      </c>
      <c r="C9" s="185"/>
      <c r="D9" s="87">
        <f>Deelnemers!H10</f>
        <v>0.9</v>
      </c>
      <c r="E9" s="88">
        <f>Deelnemers!I10</f>
        <v>33</v>
      </c>
      <c r="F9" s="87" t="str">
        <f>Deelnemers!J10</f>
        <v>3 X 11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"/>
      <c r="S9" s="16"/>
      <c r="T9" s="16"/>
      <c r="U9" s="16"/>
      <c r="V9" s="15"/>
      <c r="W9" s="10"/>
      <c r="Y9" s="6"/>
    </row>
    <row r="10" spans="1:25" ht="18.899999999999999" customHeight="1" thickBot="1" x14ac:dyDescent="0.35">
      <c r="A10" s="102"/>
      <c r="B10" s="186"/>
      <c r="C10" s="187"/>
      <c r="D10" s="91"/>
      <c r="E10" s="92"/>
      <c r="F10" s="90"/>
      <c r="G10" s="16"/>
      <c r="H10" s="16"/>
      <c r="I10" s="16"/>
      <c r="J10" s="16"/>
      <c r="K10" s="16"/>
      <c r="L10" s="16"/>
      <c r="M10" s="20"/>
      <c r="N10" s="16"/>
      <c r="O10" s="16"/>
      <c r="P10" s="16"/>
      <c r="Q10" s="21"/>
      <c r="R10" s="21"/>
      <c r="S10" s="21"/>
      <c r="T10" s="21"/>
      <c r="U10" s="21"/>
      <c r="V10" s="21"/>
      <c r="W10" s="1"/>
    </row>
    <row r="11" spans="1:25" ht="18.899999999999999" customHeight="1" thickBot="1" x14ac:dyDescent="0.35">
      <c r="A11" s="140">
        <v>4</v>
      </c>
      <c r="B11" s="211" t="str">
        <f>Deelnemers!G12</f>
        <v>Albert Hakvoort</v>
      </c>
      <c r="C11" s="212"/>
      <c r="D11" s="87">
        <f>Deelnemers!H12</f>
        <v>0.47799999999999998</v>
      </c>
      <c r="E11" s="88">
        <f>Deelnemers!I12</f>
        <v>24</v>
      </c>
      <c r="F11" s="87" t="str">
        <f>Deelnemers!J12</f>
        <v>3 x 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5"/>
      <c r="W11" s="10"/>
    </row>
    <row r="12" spans="1:25" ht="18.899999999999999" customHeight="1" thickBot="1" x14ac:dyDescent="0.35">
      <c r="A12" s="102"/>
      <c r="B12" s="177"/>
      <c r="C12" s="178"/>
      <c r="D12" s="89"/>
      <c r="E12" s="62"/>
      <c r="F12" s="9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21"/>
      <c r="S12" s="21"/>
      <c r="T12" s="21"/>
      <c r="U12" s="21"/>
      <c r="V12" s="21"/>
      <c r="W12" s="1"/>
      <c r="Y12" s="5"/>
    </row>
    <row r="13" spans="1:25" ht="18.899999999999999" customHeight="1" thickBot="1" x14ac:dyDescent="0.35">
      <c r="A13" s="140">
        <v>5</v>
      </c>
      <c r="B13" s="206" t="str">
        <f>Deelnemers!G14</f>
        <v>Sjuul Willems</v>
      </c>
      <c r="C13" s="207"/>
      <c r="D13" s="44">
        <f>Deelnemers!H14</f>
        <v>0.33600000000000002</v>
      </c>
      <c r="E13" s="14">
        <f>Deelnemers!I14</f>
        <v>21</v>
      </c>
      <c r="F13" s="44" t="str">
        <f>Deelnemers!J14</f>
        <v>3 x 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5" ht="18.899999999999999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5" ht="18.899999999999999" customHeight="1" x14ac:dyDescent="0.3">
      <c r="A15" s="16"/>
      <c r="B15" s="126" t="s">
        <v>60</v>
      </c>
      <c r="C15" s="127">
        <f>D5</f>
        <v>2.5920000000000001</v>
      </c>
      <c r="D15" s="93" t="s">
        <v>0</v>
      </c>
      <c r="E15" s="93" t="s">
        <v>1</v>
      </c>
      <c r="F15" s="93" t="s">
        <v>2</v>
      </c>
      <c r="G15" s="94" t="s">
        <v>4</v>
      </c>
      <c r="H15" s="93" t="s">
        <v>29</v>
      </c>
      <c r="I15" s="95" t="s">
        <v>61</v>
      </c>
      <c r="J15" s="131" t="s">
        <v>5</v>
      </c>
      <c r="K15" s="134"/>
      <c r="L15" s="96"/>
      <c r="M15" s="126" t="s">
        <v>60</v>
      </c>
      <c r="N15" s="128">
        <f>D7</f>
        <v>1.2</v>
      </c>
      <c r="O15" s="93" t="s">
        <v>0</v>
      </c>
      <c r="P15" s="93" t="s">
        <v>1</v>
      </c>
      <c r="Q15" s="93" t="s">
        <v>2</v>
      </c>
      <c r="R15" s="94" t="s">
        <v>4</v>
      </c>
      <c r="S15" s="93" t="s">
        <v>29</v>
      </c>
      <c r="T15" s="95" t="s">
        <v>61</v>
      </c>
      <c r="U15" s="95" t="s">
        <v>5</v>
      </c>
      <c r="V15" s="16"/>
    </row>
    <row r="16" spans="1:25" ht="18.899999999999999" customHeight="1" x14ac:dyDescent="0.35">
      <c r="A16" s="140">
        <f>A5</f>
        <v>1</v>
      </c>
      <c r="B16" s="201" t="str">
        <f>B5</f>
        <v>Jayden van Buren</v>
      </c>
      <c r="C16" s="201"/>
      <c r="D16" s="97">
        <f>E5</f>
        <v>75</v>
      </c>
      <c r="E16" s="97">
        <f>SUM(E17:E19)</f>
        <v>55</v>
      </c>
      <c r="F16" s="97">
        <f>SUM(F17:F19)</f>
        <v>17</v>
      </c>
      <c r="G16" s="98">
        <f>IF(F16=0,"",E16/F16)</f>
        <v>3.2352941176470589</v>
      </c>
      <c r="H16" s="99">
        <f>SUM(H17,H18,H19)</f>
        <v>2</v>
      </c>
      <c r="I16" s="107">
        <v>1</v>
      </c>
      <c r="J16" s="171">
        <f>SUM(H16:I16)</f>
        <v>3</v>
      </c>
      <c r="K16" s="137"/>
      <c r="L16" s="100">
        <v>2</v>
      </c>
      <c r="M16" s="189" t="str">
        <f>B7</f>
        <v>Jan Wouter Baarssen</v>
      </c>
      <c r="N16" s="190"/>
      <c r="O16" s="97">
        <f>E7</f>
        <v>42</v>
      </c>
      <c r="P16" s="97">
        <f>SUM(P17:P19)</f>
        <v>31</v>
      </c>
      <c r="Q16" s="97">
        <f>SUM(Q17:Q19)</f>
        <v>18</v>
      </c>
      <c r="R16" s="98">
        <f>IF(Q16=0,"",P16/Q16)</f>
        <v>1.7222222222222223</v>
      </c>
      <c r="S16" s="99">
        <f>SUM(S17,S18,S19)</f>
        <v>4</v>
      </c>
      <c r="T16" s="107">
        <v>1</v>
      </c>
      <c r="U16" s="173">
        <f>SUM(S16:T16)</f>
        <v>5</v>
      </c>
      <c r="V16" s="16"/>
      <c r="Y16" s="7"/>
    </row>
    <row r="17" spans="1:25" ht="18.899999999999999" customHeight="1" x14ac:dyDescent="0.35">
      <c r="A17" s="16"/>
      <c r="B17" s="15"/>
      <c r="C17" s="16" t="s">
        <v>14</v>
      </c>
      <c r="D17" s="97">
        <f>D16/3</f>
        <v>25</v>
      </c>
      <c r="E17" s="68">
        <v>11</v>
      </c>
      <c r="F17" s="68">
        <v>4</v>
      </c>
      <c r="G17" s="98">
        <f t="shared" ref="G17:G19" si="0">IF(F17=0,"",E17/F17)</f>
        <v>2.75</v>
      </c>
      <c r="H17" s="39">
        <v>0</v>
      </c>
      <c r="I17" s="16"/>
      <c r="J17" s="16"/>
      <c r="K17" s="16"/>
      <c r="L17" s="108"/>
      <c r="M17" s="15"/>
      <c r="N17" s="16" t="s">
        <v>14</v>
      </c>
      <c r="O17" s="97">
        <f>O16/3</f>
        <v>14</v>
      </c>
      <c r="P17" s="68">
        <v>14</v>
      </c>
      <c r="Q17" s="97">
        <v>5</v>
      </c>
      <c r="R17" s="98">
        <f>IF(Q17=0,"",P17/Q17)</f>
        <v>2.8</v>
      </c>
      <c r="S17" s="39">
        <v>2</v>
      </c>
      <c r="T17" s="48"/>
      <c r="U17" s="16"/>
      <c r="V17" s="16"/>
      <c r="Y17" s="7"/>
    </row>
    <row r="18" spans="1:25" ht="18.899999999999999" customHeight="1" x14ac:dyDescent="0.35">
      <c r="A18" s="16"/>
      <c r="B18" s="16"/>
      <c r="C18" s="16" t="s">
        <v>15</v>
      </c>
      <c r="D18" s="97">
        <f>D16/3</f>
        <v>25</v>
      </c>
      <c r="E18" s="68">
        <v>25</v>
      </c>
      <c r="F18" s="68">
        <v>4</v>
      </c>
      <c r="G18" s="98">
        <f t="shared" si="0"/>
        <v>6.25</v>
      </c>
      <c r="H18" s="39">
        <v>2</v>
      </c>
      <c r="I18" s="16"/>
      <c r="J18" s="16"/>
      <c r="K18" s="16"/>
      <c r="L18" s="62"/>
      <c r="M18" s="16"/>
      <c r="N18" s="16" t="s">
        <v>15</v>
      </c>
      <c r="O18" s="97">
        <f>O16/3</f>
        <v>14</v>
      </c>
      <c r="P18" s="68">
        <v>3</v>
      </c>
      <c r="Q18" s="97">
        <f>F18</f>
        <v>4</v>
      </c>
      <c r="R18" s="98">
        <f t="shared" ref="R18:R19" si="1">IF(Q18=0,"",P18/Q18)</f>
        <v>0.75</v>
      </c>
      <c r="S18" s="39">
        <v>0</v>
      </c>
      <c r="T18" s="48"/>
      <c r="U18" s="16"/>
      <c r="V18" s="16"/>
      <c r="Y18" s="7"/>
    </row>
    <row r="19" spans="1:25" ht="18.899999999999999" customHeight="1" x14ac:dyDescent="0.35">
      <c r="A19" s="16"/>
      <c r="B19" s="16"/>
      <c r="C19" s="16" t="s">
        <v>16</v>
      </c>
      <c r="D19" s="97">
        <f>D16/3</f>
        <v>25</v>
      </c>
      <c r="E19" s="68">
        <v>19</v>
      </c>
      <c r="F19" s="68">
        <v>9</v>
      </c>
      <c r="G19" s="98">
        <f t="shared" si="0"/>
        <v>2.1111111111111112</v>
      </c>
      <c r="H19" s="39">
        <v>0</v>
      </c>
      <c r="I19" s="16"/>
      <c r="J19" s="16"/>
      <c r="K19" s="16"/>
      <c r="L19" s="62"/>
      <c r="M19" s="16"/>
      <c r="N19" s="16" t="s">
        <v>16</v>
      </c>
      <c r="O19" s="97">
        <f>O16/3</f>
        <v>14</v>
      </c>
      <c r="P19" s="68">
        <v>14</v>
      </c>
      <c r="Q19" s="97">
        <f>F19</f>
        <v>9</v>
      </c>
      <c r="R19" s="98">
        <f t="shared" si="1"/>
        <v>1.5555555555555556</v>
      </c>
      <c r="S19" s="39">
        <v>2</v>
      </c>
      <c r="T19" s="48"/>
      <c r="U19" s="16"/>
      <c r="V19" s="16"/>
      <c r="Y19" s="7"/>
    </row>
    <row r="20" spans="1:25" ht="18.899999999999999" customHeight="1" x14ac:dyDescent="0.35">
      <c r="A20" s="16"/>
      <c r="B20" s="16"/>
      <c r="C20" s="16"/>
      <c r="D20" s="101"/>
      <c r="E20" s="102"/>
      <c r="F20" s="102"/>
      <c r="G20" s="103"/>
      <c r="H20" s="104"/>
      <c r="I20" s="16"/>
      <c r="J20" s="16"/>
      <c r="K20" s="16"/>
      <c r="L20" s="62"/>
      <c r="M20" s="16"/>
      <c r="N20" s="16"/>
      <c r="O20" s="101"/>
      <c r="P20" s="102"/>
      <c r="Q20" s="102"/>
      <c r="R20" s="103"/>
      <c r="S20" s="104"/>
      <c r="T20" s="21"/>
      <c r="U20" s="16"/>
      <c r="V20" s="16"/>
      <c r="Y20" s="7"/>
    </row>
    <row r="21" spans="1:25" ht="18.899999999999999" customHeight="1" x14ac:dyDescent="0.3">
      <c r="A21" s="16"/>
      <c r="B21" s="126" t="s">
        <v>60</v>
      </c>
      <c r="C21" s="128">
        <f>D13</f>
        <v>0.33600000000000002</v>
      </c>
      <c r="D21" s="93" t="s">
        <v>0</v>
      </c>
      <c r="E21" s="93" t="s">
        <v>1</v>
      </c>
      <c r="F21" s="93" t="s">
        <v>2</v>
      </c>
      <c r="G21" s="94" t="s">
        <v>4</v>
      </c>
      <c r="H21" s="93" t="s">
        <v>29</v>
      </c>
      <c r="I21" s="95" t="s">
        <v>61</v>
      </c>
      <c r="J21" s="131" t="s">
        <v>5</v>
      </c>
      <c r="K21" s="134"/>
      <c r="L21" s="138"/>
      <c r="M21" s="126" t="s">
        <v>60</v>
      </c>
      <c r="N21" s="128">
        <f>D5</f>
        <v>2.5920000000000001</v>
      </c>
      <c r="O21" s="105" t="s">
        <v>0</v>
      </c>
      <c r="P21" s="93" t="s">
        <v>1</v>
      </c>
      <c r="Q21" s="93" t="s">
        <v>2</v>
      </c>
      <c r="R21" s="94" t="s">
        <v>4</v>
      </c>
      <c r="S21" s="93" t="s">
        <v>29</v>
      </c>
      <c r="T21" s="95" t="s">
        <v>61</v>
      </c>
      <c r="U21" s="95" t="s">
        <v>5</v>
      </c>
      <c r="V21" s="16"/>
    </row>
    <row r="22" spans="1:25" ht="18.899999999999999" customHeight="1" x14ac:dyDescent="0.3">
      <c r="A22" s="140">
        <v>5</v>
      </c>
      <c r="B22" s="188" t="str">
        <f>B13</f>
        <v>Sjuul Willems</v>
      </c>
      <c r="C22" s="188"/>
      <c r="D22" s="97">
        <f>E13</f>
        <v>21</v>
      </c>
      <c r="E22" s="97">
        <f>SUM(E23:E25)</f>
        <v>16</v>
      </c>
      <c r="F22" s="97">
        <f>SUM(F23:F25)</f>
        <v>29</v>
      </c>
      <c r="G22" s="98">
        <f>IF(F22=0,"",E22/F22)</f>
        <v>0.55172413793103448</v>
      </c>
      <c r="H22" s="99">
        <f>SUM(H23,H24,H25)</f>
        <v>0</v>
      </c>
      <c r="I22" s="107"/>
      <c r="J22" s="171">
        <f>SUM(H22:I22)</f>
        <v>0</v>
      </c>
      <c r="K22" s="137"/>
      <c r="L22" s="100">
        <f>A16</f>
        <v>1</v>
      </c>
      <c r="M22" s="200" t="str">
        <f>B5</f>
        <v>Jayden van Buren</v>
      </c>
      <c r="N22" s="201"/>
      <c r="O22" s="97">
        <f>E5</f>
        <v>75</v>
      </c>
      <c r="P22" s="97">
        <f>SUM(P23:P25)</f>
        <v>75</v>
      </c>
      <c r="Q22" s="97">
        <f>SUM(Q23:Q25)</f>
        <v>30</v>
      </c>
      <c r="R22" s="98">
        <f>IF(Q22=0,"",P22/Q22)</f>
        <v>2.5</v>
      </c>
      <c r="S22" s="99">
        <f>SUM(S23,S24,S25)</f>
        <v>0</v>
      </c>
      <c r="T22" s="107"/>
      <c r="U22" s="173">
        <f>SUM(S22:T22)</f>
        <v>0</v>
      </c>
      <c r="V22" s="16"/>
    </row>
    <row r="23" spans="1:25" ht="18.899999999999999" customHeight="1" x14ac:dyDescent="0.3">
      <c r="A23" s="16"/>
      <c r="B23" s="15"/>
      <c r="C23" s="16" t="s">
        <v>14</v>
      </c>
      <c r="D23" s="97">
        <v>7</v>
      </c>
      <c r="E23" s="68">
        <v>4</v>
      </c>
      <c r="F23" s="68">
        <v>9</v>
      </c>
      <c r="G23" s="98">
        <f t="shared" ref="G23:G25" si="2">IF(F23=0,"",E23/F23)</f>
        <v>0.44444444444444442</v>
      </c>
      <c r="H23" s="39"/>
      <c r="I23" s="16"/>
      <c r="J23" s="16"/>
      <c r="K23" s="16"/>
      <c r="L23" s="108"/>
      <c r="M23" s="15"/>
      <c r="N23" s="16" t="s">
        <v>14</v>
      </c>
      <c r="O23" s="97">
        <f>O22/3</f>
        <v>25</v>
      </c>
      <c r="P23" s="68">
        <v>25</v>
      </c>
      <c r="Q23" s="97">
        <f>F23</f>
        <v>9</v>
      </c>
      <c r="R23" s="98">
        <f>IF(Q23=0,"",P23/Q23)</f>
        <v>2.7777777777777777</v>
      </c>
      <c r="S23" s="39"/>
      <c r="T23" s="48"/>
      <c r="U23" s="16"/>
      <c r="V23" s="16"/>
    </row>
    <row r="24" spans="1:25" ht="18.899999999999999" customHeight="1" x14ac:dyDescent="0.3">
      <c r="A24" s="16"/>
      <c r="B24" s="16"/>
      <c r="C24" s="16" t="s">
        <v>15</v>
      </c>
      <c r="D24" s="97">
        <f>D23</f>
        <v>7</v>
      </c>
      <c r="E24" s="68">
        <v>6</v>
      </c>
      <c r="F24" s="68">
        <v>7</v>
      </c>
      <c r="G24" s="98">
        <f t="shared" si="2"/>
        <v>0.8571428571428571</v>
      </c>
      <c r="H24" s="39"/>
      <c r="I24" s="16"/>
      <c r="J24" s="16"/>
      <c r="K24" s="16"/>
      <c r="L24" s="62"/>
      <c r="M24" s="16"/>
      <c r="N24" s="16" t="s">
        <v>15</v>
      </c>
      <c r="O24" s="97">
        <f>O22/3</f>
        <v>25</v>
      </c>
      <c r="P24" s="68">
        <v>25</v>
      </c>
      <c r="Q24" s="97">
        <v>8</v>
      </c>
      <c r="R24" s="98">
        <f t="shared" ref="R24:R25" si="3">IF(Q24=0,"",P24/Q24)</f>
        <v>3.125</v>
      </c>
      <c r="S24" s="39"/>
      <c r="T24" s="48"/>
      <c r="U24" s="16"/>
      <c r="V24" s="16"/>
    </row>
    <row r="25" spans="1:25" ht="18.899999999999999" customHeight="1" x14ac:dyDescent="0.3">
      <c r="A25" s="16"/>
      <c r="B25" s="16"/>
      <c r="C25" s="16" t="s">
        <v>16</v>
      </c>
      <c r="D25" s="97">
        <f>D24</f>
        <v>7</v>
      </c>
      <c r="E25" s="68">
        <v>6</v>
      </c>
      <c r="F25" s="68">
        <v>13</v>
      </c>
      <c r="G25" s="98">
        <f t="shared" si="2"/>
        <v>0.46153846153846156</v>
      </c>
      <c r="H25" s="39"/>
      <c r="I25" s="16"/>
      <c r="J25" s="16"/>
      <c r="K25" s="16"/>
      <c r="L25" s="62"/>
      <c r="M25" s="16"/>
      <c r="N25" s="16" t="s">
        <v>16</v>
      </c>
      <c r="O25" s="97">
        <f>O22/3</f>
        <v>25</v>
      </c>
      <c r="P25" s="68">
        <v>25</v>
      </c>
      <c r="Q25" s="97">
        <f>F25</f>
        <v>13</v>
      </c>
      <c r="R25" s="98">
        <f t="shared" si="3"/>
        <v>1.9230769230769231</v>
      </c>
      <c r="S25" s="39"/>
      <c r="T25" s="48"/>
      <c r="U25" s="16"/>
      <c r="V25" s="16"/>
    </row>
    <row r="26" spans="1:25" ht="18.899999999999999" customHeight="1" x14ac:dyDescent="0.35">
      <c r="A26" s="16"/>
      <c r="B26" s="16"/>
      <c r="C26" s="16"/>
      <c r="D26" s="62"/>
      <c r="E26" s="16"/>
      <c r="F26" s="16"/>
      <c r="G26" s="22"/>
      <c r="H26" s="21"/>
      <c r="I26" s="16"/>
      <c r="J26" s="16"/>
      <c r="K26" s="16"/>
      <c r="L26" s="62"/>
      <c r="M26" s="16"/>
      <c r="N26" s="16"/>
      <c r="O26" s="62"/>
      <c r="P26" s="16"/>
      <c r="Q26" s="16"/>
      <c r="R26" s="22"/>
      <c r="S26" s="21"/>
      <c r="T26" s="21"/>
      <c r="U26" s="16"/>
      <c r="V26" s="16"/>
      <c r="Y26" s="7"/>
    </row>
    <row r="27" spans="1:25" ht="18.899999999999999" customHeight="1" x14ac:dyDescent="0.35">
      <c r="A27" s="16"/>
      <c r="B27" s="16"/>
      <c r="C27" s="16"/>
      <c r="D27" s="62"/>
      <c r="E27" s="16"/>
      <c r="F27" s="16"/>
      <c r="G27" s="22"/>
      <c r="H27" s="21"/>
      <c r="I27" s="16"/>
      <c r="J27" s="16"/>
      <c r="K27" s="16"/>
      <c r="L27" s="62"/>
      <c r="M27" s="16"/>
      <c r="N27" s="16"/>
      <c r="O27" s="62"/>
      <c r="P27" s="16"/>
      <c r="Q27" s="16"/>
      <c r="R27" s="22"/>
      <c r="S27" s="21"/>
      <c r="T27" s="21"/>
      <c r="U27" s="16"/>
      <c r="V27" s="16"/>
      <c r="Y27" s="7"/>
    </row>
    <row r="28" spans="1:25" ht="18.899999999999999" customHeight="1" x14ac:dyDescent="0.3">
      <c r="A28" s="16"/>
      <c r="B28" s="126" t="s">
        <v>60</v>
      </c>
      <c r="C28" s="128">
        <f>D11</f>
        <v>0.47799999999999998</v>
      </c>
      <c r="D28" s="93" t="s">
        <v>0</v>
      </c>
      <c r="E28" s="93" t="s">
        <v>1</v>
      </c>
      <c r="F28" s="93" t="s">
        <v>2</v>
      </c>
      <c r="G28" s="94" t="s">
        <v>4</v>
      </c>
      <c r="H28" s="93" t="s">
        <v>29</v>
      </c>
      <c r="I28" s="95" t="s">
        <v>61</v>
      </c>
      <c r="J28" s="131" t="s">
        <v>5</v>
      </c>
      <c r="K28" s="134"/>
      <c r="L28" s="138"/>
      <c r="M28" s="126" t="s">
        <v>60</v>
      </c>
      <c r="N28" s="128">
        <f>D13</f>
        <v>0.33600000000000002</v>
      </c>
      <c r="O28" s="105" t="s">
        <v>0</v>
      </c>
      <c r="P28" s="93" t="s">
        <v>1</v>
      </c>
      <c r="Q28" s="93" t="s">
        <v>2</v>
      </c>
      <c r="R28" s="94" t="s">
        <v>4</v>
      </c>
      <c r="S28" s="93" t="s">
        <v>29</v>
      </c>
      <c r="T28" s="95" t="s">
        <v>61</v>
      </c>
      <c r="U28" s="95" t="s">
        <v>5</v>
      </c>
      <c r="V28" s="16"/>
    </row>
    <row r="29" spans="1:25" ht="18.899999999999999" customHeight="1" x14ac:dyDescent="0.3">
      <c r="A29" s="140">
        <v>4</v>
      </c>
      <c r="B29" s="195" t="str">
        <f>B11</f>
        <v>Albert Hakvoort</v>
      </c>
      <c r="C29" s="196"/>
      <c r="D29" s="97">
        <f>E11</f>
        <v>24</v>
      </c>
      <c r="E29" s="97">
        <f>SUM(E30:E32)</f>
        <v>16</v>
      </c>
      <c r="F29" s="97">
        <f>SUM(F30:F32)</f>
        <v>43</v>
      </c>
      <c r="G29" s="98">
        <f>IF(F29=0,"",E29/F29)</f>
        <v>0.37209302325581395</v>
      </c>
      <c r="H29" s="99">
        <f>SUM(H30,H31,H32)</f>
        <v>2</v>
      </c>
      <c r="I29" s="107">
        <v>0</v>
      </c>
      <c r="J29" s="171">
        <f>SUM(H29:I29)</f>
        <v>2</v>
      </c>
      <c r="K29" s="137"/>
      <c r="L29" s="100">
        <v>5</v>
      </c>
      <c r="M29" s="194" t="str">
        <f>B13</f>
        <v>Sjuul Willems</v>
      </c>
      <c r="N29" s="188"/>
      <c r="O29" s="97">
        <f>E13</f>
        <v>21</v>
      </c>
      <c r="P29" s="97">
        <f>SUM(P30:P32)</f>
        <v>19</v>
      </c>
      <c r="Q29" s="97">
        <f>SUM(Q30:Q32)</f>
        <v>44</v>
      </c>
      <c r="R29" s="98">
        <f>IF(Q29=0,"",P29/Q29)</f>
        <v>0.43181818181818182</v>
      </c>
      <c r="S29" s="99">
        <f>SUM(S30,S31,S32)</f>
        <v>4</v>
      </c>
      <c r="T29" s="107">
        <v>1</v>
      </c>
      <c r="U29" s="173">
        <f>SUM(S29:T29)</f>
        <v>5</v>
      </c>
      <c r="V29" s="16"/>
    </row>
    <row r="30" spans="1:25" ht="18.899999999999999" customHeight="1" x14ac:dyDescent="0.3">
      <c r="A30" s="16"/>
      <c r="B30" s="15"/>
      <c r="C30" s="16" t="s">
        <v>14</v>
      </c>
      <c r="D30" s="97">
        <f>D29/3</f>
        <v>8</v>
      </c>
      <c r="E30" s="68">
        <v>4</v>
      </c>
      <c r="F30" s="68">
        <v>8</v>
      </c>
      <c r="G30" s="98">
        <f t="shared" ref="G30:G32" si="4">IF(F30=0,"",E30/F30)</f>
        <v>0.5</v>
      </c>
      <c r="H30" s="39">
        <v>0</v>
      </c>
      <c r="I30" s="16"/>
      <c r="J30" s="16"/>
      <c r="K30" s="16"/>
      <c r="L30" s="108"/>
      <c r="M30" s="15"/>
      <c r="N30" s="16" t="s">
        <v>14</v>
      </c>
      <c r="O30" s="97">
        <f>O29/3</f>
        <v>7</v>
      </c>
      <c r="P30" s="68">
        <v>7</v>
      </c>
      <c r="Q30" s="97">
        <v>9</v>
      </c>
      <c r="R30" s="98">
        <f>IF(Q30=0,"",P30/Q30)</f>
        <v>0.77777777777777779</v>
      </c>
      <c r="S30" s="39">
        <v>2</v>
      </c>
      <c r="T30" s="48"/>
      <c r="U30" s="67"/>
      <c r="V30" s="16"/>
    </row>
    <row r="31" spans="1:25" ht="18.899999999999999" customHeight="1" x14ac:dyDescent="0.3">
      <c r="A31" s="16"/>
      <c r="B31" s="16"/>
      <c r="C31" s="16" t="s">
        <v>15</v>
      </c>
      <c r="D31" s="97">
        <f>D29/3</f>
        <v>8</v>
      </c>
      <c r="E31" s="68">
        <v>8</v>
      </c>
      <c r="F31" s="68">
        <v>18</v>
      </c>
      <c r="G31" s="98">
        <f t="shared" si="4"/>
        <v>0.44444444444444442</v>
      </c>
      <c r="H31" s="39">
        <v>2</v>
      </c>
      <c r="I31" s="16"/>
      <c r="J31" s="16"/>
      <c r="K31" s="16"/>
      <c r="L31" s="62"/>
      <c r="M31" s="16"/>
      <c r="N31" s="16" t="s">
        <v>15</v>
      </c>
      <c r="O31" s="97">
        <f>O29/3</f>
        <v>7</v>
      </c>
      <c r="P31" s="68">
        <v>5</v>
      </c>
      <c r="Q31" s="97">
        <v>17</v>
      </c>
      <c r="R31" s="98">
        <f t="shared" ref="R31:R32" si="5">IF(Q31=0,"",P31/Q31)</f>
        <v>0.29411764705882354</v>
      </c>
      <c r="S31" s="39">
        <v>0</v>
      </c>
      <c r="T31" s="48"/>
      <c r="U31" s="67"/>
      <c r="V31" s="16"/>
    </row>
    <row r="32" spans="1:25" ht="18.899999999999999" customHeight="1" x14ac:dyDescent="0.3">
      <c r="A32" s="16"/>
      <c r="B32" s="16"/>
      <c r="C32" s="16" t="s">
        <v>16</v>
      </c>
      <c r="D32" s="97">
        <f>D29/3</f>
        <v>8</v>
      </c>
      <c r="E32" s="68">
        <v>4</v>
      </c>
      <c r="F32" s="68">
        <v>17</v>
      </c>
      <c r="G32" s="98">
        <f t="shared" si="4"/>
        <v>0.23529411764705882</v>
      </c>
      <c r="H32" s="39">
        <v>0</v>
      </c>
      <c r="I32" s="16"/>
      <c r="J32" s="16"/>
      <c r="K32" s="16"/>
      <c r="L32" s="62"/>
      <c r="M32" s="16"/>
      <c r="N32" s="16" t="s">
        <v>16</v>
      </c>
      <c r="O32" s="97">
        <f>O29/3</f>
        <v>7</v>
      </c>
      <c r="P32" s="68">
        <v>7</v>
      </c>
      <c r="Q32" s="97">
        <v>18</v>
      </c>
      <c r="R32" s="98">
        <f t="shared" si="5"/>
        <v>0.3888888888888889</v>
      </c>
      <c r="S32" s="39">
        <v>2</v>
      </c>
      <c r="T32" s="48"/>
      <c r="U32" s="67"/>
      <c r="V32" s="16"/>
    </row>
    <row r="33" spans="1:25" ht="18.899999999999999" customHeight="1" x14ac:dyDescent="0.35">
      <c r="A33" s="16"/>
      <c r="B33" s="16"/>
      <c r="C33" s="16"/>
      <c r="D33" s="101"/>
      <c r="E33" s="102"/>
      <c r="F33" s="102"/>
      <c r="G33" s="103"/>
      <c r="H33" s="104"/>
      <c r="I33" s="16"/>
      <c r="J33" s="16"/>
      <c r="K33" s="16"/>
      <c r="L33" s="62"/>
      <c r="M33" s="16"/>
      <c r="N33" s="16"/>
      <c r="O33" s="101"/>
      <c r="P33" s="102"/>
      <c r="Q33" s="102"/>
      <c r="R33" s="103"/>
      <c r="S33" s="104"/>
      <c r="T33" s="21"/>
      <c r="U33" s="16"/>
      <c r="V33" s="16"/>
      <c r="Y33" s="7"/>
    </row>
    <row r="34" spans="1:25" ht="18.899999999999999" customHeight="1" x14ac:dyDescent="0.3">
      <c r="A34" s="16"/>
      <c r="B34" s="126" t="s">
        <v>60</v>
      </c>
      <c r="C34" s="128">
        <f>D7</f>
        <v>1.2</v>
      </c>
      <c r="D34" s="93" t="s">
        <v>0</v>
      </c>
      <c r="E34" s="93" t="s">
        <v>1</v>
      </c>
      <c r="F34" s="93" t="s">
        <v>2</v>
      </c>
      <c r="G34" s="94" t="s">
        <v>4</v>
      </c>
      <c r="H34" s="93" t="s">
        <v>29</v>
      </c>
      <c r="I34" s="95" t="s">
        <v>61</v>
      </c>
      <c r="J34" s="131" t="s">
        <v>5</v>
      </c>
      <c r="K34" s="134"/>
      <c r="L34" s="138"/>
      <c r="M34" s="126" t="s">
        <v>60</v>
      </c>
      <c r="N34" s="128">
        <f>D11</f>
        <v>0.47799999999999998</v>
      </c>
      <c r="O34" s="105" t="s">
        <v>0</v>
      </c>
      <c r="P34" s="93" t="s">
        <v>1</v>
      </c>
      <c r="Q34" s="93" t="s">
        <v>2</v>
      </c>
      <c r="R34" s="94" t="s">
        <v>4</v>
      </c>
      <c r="S34" s="93" t="s">
        <v>29</v>
      </c>
      <c r="T34" s="95" t="s">
        <v>61</v>
      </c>
      <c r="U34" s="95" t="s">
        <v>5</v>
      </c>
      <c r="V34" s="16"/>
    </row>
    <row r="35" spans="1:25" ht="18.899999999999999" customHeight="1" thickBot="1" x14ac:dyDescent="0.35">
      <c r="A35" s="140">
        <v>2</v>
      </c>
      <c r="B35" s="202" t="str">
        <f>B7</f>
        <v>Jan Wouter Baarssen</v>
      </c>
      <c r="C35" s="203"/>
      <c r="D35" s="97">
        <f>E7</f>
        <v>42</v>
      </c>
      <c r="E35" s="97">
        <f>SUM(E36:E38)</f>
        <v>0</v>
      </c>
      <c r="F35" s="97">
        <f>SUM(F36:F38)</f>
        <v>0</v>
      </c>
      <c r="G35" s="98" t="str">
        <f>IF(F35=0,"",E35/F35)</f>
        <v/>
      </c>
      <c r="H35" s="99">
        <f>SUM(H36,H37,H38)</f>
        <v>0</v>
      </c>
      <c r="I35" s="107">
        <v>0</v>
      </c>
      <c r="J35" s="171">
        <f>SUM(H35:I35)</f>
        <v>0</v>
      </c>
      <c r="K35" s="137"/>
      <c r="L35" s="100">
        <v>4</v>
      </c>
      <c r="M35" s="204" t="str">
        <f>B11</f>
        <v>Albert Hakvoort</v>
      </c>
      <c r="N35" s="205"/>
      <c r="O35" s="97">
        <f>E11</f>
        <v>24</v>
      </c>
      <c r="P35" s="97">
        <f>SUM(P36:P38)</f>
        <v>0</v>
      </c>
      <c r="Q35" s="97">
        <f>SUM(Q36:Q38)</f>
        <v>0</v>
      </c>
      <c r="R35" s="98" t="str">
        <f>IF(Q35=0,"",P35/Q35)</f>
        <v/>
      </c>
      <c r="S35" s="99">
        <f>SUM(S36,S37,S38)</f>
        <v>0</v>
      </c>
      <c r="T35" s="107"/>
      <c r="U35" s="173">
        <f>SUM(S35:T35)</f>
        <v>0</v>
      </c>
      <c r="V35" s="16"/>
    </row>
    <row r="36" spans="1:25" ht="18.899999999999999" customHeight="1" x14ac:dyDescent="0.3">
      <c r="A36" s="16"/>
      <c r="B36" s="15"/>
      <c r="C36" s="16" t="s">
        <v>14</v>
      </c>
      <c r="D36" s="97">
        <f>D35/3</f>
        <v>14</v>
      </c>
      <c r="E36" s="68"/>
      <c r="F36" s="68"/>
      <c r="G36" s="98" t="str">
        <f t="shared" ref="G36:G38" si="6">IF(F36=0,"",E36/F36)</f>
        <v/>
      </c>
      <c r="H36" s="39"/>
      <c r="I36" s="16"/>
      <c r="J36" s="16"/>
      <c r="K36" s="16"/>
      <c r="L36" s="108"/>
      <c r="M36" s="15"/>
      <c r="N36" s="16" t="s">
        <v>14</v>
      </c>
      <c r="O36" s="97">
        <f>O35/3</f>
        <v>8</v>
      </c>
      <c r="P36" s="39"/>
      <c r="Q36" s="97">
        <f>F36</f>
        <v>0</v>
      </c>
      <c r="R36" s="98" t="str">
        <f>IF(Q36=0,"",P36/Q36)</f>
        <v/>
      </c>
      <c r="S36" s="39"/>
      <c r="T36" s="48"/>
      <c r="U36" s="16"/>
      <c r="V36" s="16"/>
    </row>
    <row r="37" spans="1:25" ht="18.899999999999999" customHeight="1" x14ac:dyDescent="0.3">
      <c r="A37" s="16"/>
      <c r="B37" s="16"/>
      <c r="C37" s="16" t="s">
        <v>15</v>
      </c>
      <c r="D37" s="97">
        <f>D35/3</f>
        <v>14</v>
      </c>
      <c r="E37" s="68"/>
      <c r="F37" s="68"/>
      <c r="G37" s="98" t="str">
        <f t="shared" si="6"/>
        <v/>
      </c>
      <c r="H37" s="39"/>
      <c r="I37" s="16"/>
      <c r="J37" s="16"/>
      <c r="K37" s="16"/>
      <c r="L37" s="62"/>
      <c r="M37" s="16"/>
      <c r="N37" s="16" t="s">
        <v>15</v>
      </c>
      <c r="O37" s="97">
        <f>O35/3</f>
        <v>8</v>
      </c>
      <c r="P37" s="39"/>
      <c r="Q37" s="97">
        <f>F37</f>
        <v>0</v>
      </c>
      <c r="R37" s="98" t="str">
        <f t="shared" ref="R37:R38" si="7">IF(Q37=0,"",P37/Q37)</f>
        <v/>
      </c>
      <c r="S37" s="39"/>
      <c r="T37" s="48"/>
      <c r="U37" s="16"/>
      <c r="V37" s="16"/>
    </row>
    <row r="38" spans="1:25" ht="18.899999999999999" customHeight="1" x14ac:dyDescent="0.3">
      <c r="A38" s="16"/>
      <c r="B38" s="16"/>
      <c r="C38" s="16" t="s">
        <v>16</v>
      </c>
      <c r="D38" s="97">
        <f>D35/3</f>
        <v>14</v>
      </c>
      <c r="E38" s="68"/>
      <c r="F38" s="68"/>
      <c r="G38" s="98" t="str">
        <f t="shared" si="6"/>
        <v/>
      </c>
      <c r="H38" s="39"/>
      <c r="I38" s="16"/>
      <c r="J38" s="16"/>
      <c r="K38" s="16"/>
      <c r="L38" s="62"/>
      <c r="M38" s="16"/>
      <c r="N38" s="16" t="s">
        <v>16</v>
      </c>
      <c r="O38" s="97">
        <f>O35/3</f>
        <v>8</v>
      </c>
      <c r="P38" s="39"/>
      <c r="Q38" s="97">
        <f>F38</f>
        <v>0</v>
      </c>
      <c r="R38" s="98" t="str">
        <f t="shared" si="7"/>
        <v/>
      </c>
      <c r="S38" s="39"/>
      <c r="T38" s="48"/>
      <c r="U38" s="16"/>
      <c r="V38" s="16"/>
    </row>
    <row r="39" spans="1:25" ht="18.899999999999999" customHeight="1" x14ac:dyDescent="0.35">
      <c r="A39" s="16"/>
      <c r="B39" s="16"/>
      <c r="C39" s="16"/>
      <c r="D39" s="101"/>
      <c r="E39" s="102"/>
      <c r="F39" s="102"/>
      <c r="G39" s="103"/>
      <c r="H39" s="104"/>
      <c r="I39" s="16"/>
      <c r="J39" s="16"/>
      <c r="K39" s="16"/>
      <c r="L39" s="62"/>
      <c r="M39" s="16"/>
      <c r="N39" s="16"/>
      <c r="O39" s="101"/>
      <c r="P39" s="102"/>
      <c r="Q39" s="102"/>
      <c r="R39" s="103"/>
      <c r="S39" s="104"/>
      <c r="T39" s="21"/>
      <c r="U39" s="16"/>
      <c r="V39" s="16"/>
      <c r="Y39" s="7"/>
    </row>
    <row r="40" spans="1:25" ht="18.899999999999999" customHeight="1" x14ac:dyDescent="0.3">
      <c r="A40" s="16"/>
      <c r="B40" s="126" t="s">
        <v>60</v>
      </c>
      <c r="C40" s="128">
        <f>D5</f>
        <v>2.5920000000000001</v>
      </c>
      <c r="D40" s="93" t="s">
        <v>0</v>
      </c>
      <c r="E40" s="93" t="s">
        <v>1</v>
      </c>
      <c r="F40" s="93" t="s">
        <v>2</v>
      </c>
      <c r="G40" s="94" t="s">
        <v>4</v>
      </c>
      <c r="H40" s="93" t="s">
        <v>29</v>
      </c>
      <c r="I40" s="95" t="s">
        <v>61</v>
      </c>
      <c r="J40" s="131" t="s">
        <v>5</v>
      </c>
      <c r="K40" s="134"/>
      <c r="L40" s="138"/>
      <c r="M40" s="126" t="s">
        <v>60</v>
      </c>
      <c r="N40" s="128">
        <f>D11</f>
        <v>0.47799999999999998</v>
      </c>
      <c r="O40" s="105" t="s">
        <v>0</v>
      </c>
      <c r="P40" s="93" t="s">
        <v>1</v>
      </c>
      <c r="Q40" s="93" t="s">
        <v>2</v>
      </c>
      <c r="R40" s="94" t="s">
        <v>4</v>
      </c>
      <c r="S40" s="93" t="s">
        <v>29</v>
      </c>
      <c r="T40" s="95" t="s">
        <v>61</v>
      </c>
      <c r="U40" s="95" t="s">
        <v>5</v>
      </c>
      <c r="V40" s="16"/>
    </row>
    <row r="41" spans="1:25" ht="18.899999999999999" customHeight="1" thickBot="1" x14ac:dyDescent="0.35">
      <c r="A41" s="140">
        <f>L22</f>
        <v>1</v>
      </c>
      <c r="B41" s="201" t="str">
        <f>B5</f>
        <v>Jayden van Buren</v>
      </c>
      <c r="C41" s="201"/>
      <c r="D41" s="97">
        <f>E5</f>
        <v>75</v>
      </c>
      <c r="E41" s="97">
        <f>SUM(E42:E44)</f>
        <v>58</v>
      </c>
      <c r="F41" s="97">
        <f>SUM(F42:F44)</f>
        <v>18</v>
      </c>
      <c r="G41" s="98">
        <f>IF(F41=0,"",E41/F41)</f>
        <v>3.2222222222222223</v>
      </c>
      <c r="H41" s="99">
        <f>SUM(H42,H43,H44)</f>
        <v>4</v>
      </c>
      <c r="I41" s="107">
        <v>1</v>
      </c>
      <c r="J41" s="171">
        <f>SUM(H41:I41)</f>
        <v>5</v>
      </c>
      <c r="K41" s="137"/>
      <c r="L41" s="100">
        <v>4</v>
      </c>
      <c r="M41" s="204" t="str">
        <f>B11</f>
        <v>Albert Hakvoort</v>
      </c>
      <c r="N41" s="205"/>
      <c r="O41" s="97">
        <f>E11</f>
        <v>24</v>
      </c>
      <c r="P41" s="97">
        <f>SUM(P42:P44)</f>
        <v>13</v>
      </c>
      <c r="Q41" s="97">
        <f>SUM(Q42:Q44)</f>
        <v>17</v>
      </c>
      <c r="R41" s="98">
        <f>IF(Q41=0,"",P41/Q41)</f>
        <v>0.76470588235294112</v>
      </c>
      <c r="S41" s="99">
        <f>SUM(S42,S43,S44)</f>
        <v>2</v>
      </c>
      <c r="T41" s="107">
        <v>1</v>
      </c>
      <c r="U41" s="173">
        <f>SUM(S41:T41)</f>
        <v>3</v>
      </c>
      <c r="V41" s="16"/>
    </row>
    <row r="42" spans="1:25" ht="18.899999999999999" customHeight="1" x14ac:dyDescent="0.3">
      <c r="A42" s="16"/>
      <c r="B42" s="15"/>
      <c r="C42" s="16" t="s">
        <v>14</v>
      </c>
      <c r="D42" s="97">
        <f>D41/3</f>
        <v>25</v>
      </c>
      <c r="E42" s="68">
        <v>25</v>
      </c>
      <c r="F42" s="68">
        <v>4</v>
      </c>
      <c r="G42" s="98">
        <f>IF(F42=0,"",E42/F42)</f>
        <v>6.25</v>
      </c>
      <c r="H42" s="39">
        <v>2</v>
      </c>
      <c r="I42" s="16"/>
      <c r="J42" s="16"/>
      <c r="K42" s="16"/>
      <c r="L42" s="108"/>
      <c r="M42" s="15"/>
      <c r="N42" s="16" t="s">
        <v>14</v>
      </c>
      <c r="O42" s="97">
        <f>O41/3</f>
        <v>8</v>
      </c>
      <c r="P42" s="39">
        <v>2</v>
      </c>
      <c r="Q42" s="97">
        <v>3</v>
      </c>
      <c r="R42" s="98">
        <f>IF(Q42=0,"",P42/Q42)</f>
        <v>0.66666666666666663</v>
      </c>
      <c r="S42" s="39">
        <v>0</v>
      </c>
      <c r="T42" s="48"/>
      <c r="U42" s="16"/>
      <c r="V42" s="16"/>
    </row>
    <row r="43" spans="1:25" ht="18.899999999999999" customHeight="1" x14ac:dyDescent="0.3">
      <c r="A43" s="16"/>
      <c r="B43" s="16"/>
      <c r="C43" s="16" t="s">
        <v>15</v>
      </c>
      <c r="D43" s="97">
        <f>D41/3</f>
        <v>25</v>
      </c>
      <c r="E43" s="68">
        <v>8</v>
      </c>
      <c r="F43" s="68">
        <v>7</v>
      </c>
      <c r="G43" s="98">
        <f>IF(F43=0,"",E43/F43)</f>
        <v>1.1428571428571428</v>
      </c>
      <c r="H43" s="39">
        <v>0</v>
      </c>
      <c r="I43" s="16"/>
      <c r="J43" s="16"/>
      <c r="K43" s="16"/>
      <c r="L43" s="62"/>
      <c r="M43" s="16"/>
      <c r="N43" s="16" t="s">
        <v>15</v>
      </c>
      <c r="O43" s="97">
        <f>O41/3</f>
        <v>8</v>
      </c>
      <c r="P43" s="39">
        <v>8</v>
      </c>
      <c r="Q43" s="97">
        <v>8</v>
      </c>
      <c r="R43" s="98">
        <f t="shared" ref="R43:R44" si="8">IF(Q43=0,"",P43/Q43)</f>
        <v>1</v>
      </c>
      <c r="S43" s="39">
        <v>2</v>
      </c>
      <c r="T43" s="48"/>
      <c r="U43" s="16"/>
      <c r="V43" s="16"/>
    </row>
    <row r="44" spans="1:25" ht="18.899999999999999" customHeight="1" x14ac:dyDescent="0.3">
      <c r="A44" s="16"/>
      <c r="B44" s="16"/>
      <c r="C44" s="16" t="s">
        <v>16</v>
      </c>
      <c r="D44" s="97">
        <f>D41/3</f>
        <v>25</v>
      </c>
      <c r="E44" s="68">
        <v>25</v>
      </c>
      <c r="F44" s="68">
        <v>7</v>
      </c>
      <c r="G44" s="98">
        <f>IF(F44=0,"",E44/F44)</f>
        <v>3.5714285714285716</v>
      </c>
      <c r="H44" s="39">
        <v>2</v>
      </c>
      <c r="I44" s="16"/>
      <c r="J44" s="16"/>
      <c r="K44" s="16"/>
      <c r="L44" s="62"/>
      <c r="M44" s="16"/>
      <c r="N44" s="16" t="s">
        <v>16</v>
      </c>
      <c r="O44" s="97">
        <f>O41/3</f>
        <v>8</v>
      </c>
      <c r="P44" s="39">
        <v>3</v>
      </c>
      <c r="Q44" s="97">
        <v>6</v>
      </c>
      <c r="R44" s="98">
        <f t="shared" si="8"/>
        <v>0.5</v>
      </c>
      <c r="S44" s="39">
        <v>0</v>
      </c>
      <c r="T44" s="48"/>
      <c r="U44" s="16"/>
      <c r="V44" s="16"/>
    </row>
    <row r="45" spans="1:25" ht="18.899999999999999" customHeight="1" x14ac:dyDescent="0.3">
      <c r="A45" s="16"/>
      <c r="B45" s="191"/>
      <c r="C45" s="191"/>
      <c r="D45" s="16"/>
      <c r="E45" s="16"/>
      <c r="F45" s="16"/>
      <c r="G45" s="15"/>
      <c r="H45" s="16"/>
      <c r="I45" s="16"/>
      <c r="J45" s="16"/>
      <c r="K45" s="16"/>
      <c r="L45" s="62"/>
      <c r="M45" s="16"/>
      <c r="N45" s="16"/>
      <c r="O45" s="16"/>
      <c r="P45" s="16"/>
      <c r="Q45" s="16"/>
      <c r="R45" s="15"/>
      <c r="S45" s="16"/>
      <c r="T45" s="16"/>
      <c r="U45" s="16"/>
      <c r="V45" s="16"/>
    </row>
    <row r="46" spans="1:25" ht="18.899999999999999" customHeight="1" x14ac:dyDescent="0.3">
      <c r="A46" s="16"/>
      <c r="B46" s="126" t="s">
        <v>60</v>
      </c>
      <c r="C46" s="128">
        <f>D11</f>
        <v>0.47799999999999998</v>
      </c>
      <c r="D46" s="93" t="s">
        <v>0</v>
      </c>
      <c r="E46" s="93" t="s">
        <v>1</v>
      </c>
      <c r="F46" s="93" t="s">
        <v>2</v>
      </c>
      <c r="G46" s="94" t="s">
        <v>4</v>
      </c>
      <c r="H46" s="93" t="s">
        <v>29</v>
      </c>
      <c r="I46" s="95" t="s">
        <v>61</v>
      </c>
      <c r="J46" s="131" t="s">
        <v>5</v>
      </c>
      <c r="K46" s="134"/>
      <c r="L46" s="138"/>
      <c r="M46" s="126" t="s">
        <v>60</v>
      </c>
      <c r="N46" s="128">
        <f>D9</f>
        <v>0.9</v>
      </c>
      <c r="O46" s="105" t="s">
        <v>0</v>
      </c>
      <c r="P46" s="93" t="s">
        <v>1</v>
      </c>
      <c r="Q46" s="93" t="s">
        <v>2</v>
      </c>
      <c r="R46" s="94" t="s">
        <v>4</v>
      </c>
      <c r="S46" s="93" t="s">
        <v>29</v>
      </c>
      <c r="T46" s="95" t="s">
        <v>61</v>
      </c>
      <c r="U46" s="95" t="s">
        <v>5</v>
      </c>
      <c r="V46" s="16"/>
    </row>
    <row r="47" spans="1:25" ht="18.899999999999999" customHeight="1" x14ac:dyDescent="0.35">
      <c r="A47" s="140">
        <v>4</v>
      </c>
      <c r="B47" s="195" t="str">
        <f>B11</f>
        <v>Albert Hakvoort</v>
      </c>
      <c r="C47" s="196"/>
      <c r="D47" s="97">
        <f>E11</f>
        <v>24</v>
      </c>
      <c r="E47" s="97">
        <f>SUM(E48:E50)</f>
        <v>12</v>
      </c>
      <c r="F47" s="97">
        <f>SUM(F48:F50)</f>
        <v>41</v>
      </c>
      <c r="G47" s="98">
        <f>IF(F47=0,"",E47/F47)</f>
        <v>0.29268292682926828</v>
      </c>
      <c r="H47" s="99">
        <f>SUM(H48,H49,H50)</f>
        <v>2</v>
      </c>
      <c r="I47" s="107">
        <v>0</v>
      </c>
      <c r="J47" s="171">
        <f>SUM(H47:I47)</f>
        <v>2</v>
      </c>
      <c r="K47" s="137"/>
      <c r="L47" s="100">
        <v>3</v>
      </c>
      <c r="M47" s="197" t="str">
        <f>B9</f>
        <v>Huphfrey Niericker</v>
      </c>
      <c r="N47" s="193"/>
      <c r="O47" s="97">
        <f>E9</f>
        <v>33</v>
      </c>
      <c r="P47" s="97">
        <f>SUM(P48:P50)</f>
        <v>31</v>
      </c>
      <c r="Q47" s="97">
        <f>SUM(Q48:Q50)</f>
        <v>41</v>
      </c>
      <c r="R47" s="98">
        <f>IF(Q47=0,"",P47/Q47)</f>
        <v>0.75609756097560976</v>
      </c>
      <c r="S47" s="99">
        <f>SUM(S48,S49,S50)</f>
        <v>4</v>
      </c>
      <c r="T47" s="107">
        <v>0</v>
      </c>
      <c r="U47" s="173">
        <f>SUM(S47:T47)</f>
        <v>4</v>
      </c>
      <c r="V47" s="16"/>
      <c r="Y47" s="7"/>
    </row>
    <row r="48" spans="1:25" ht="18.899999999999999" customHeight="1" x14ac:dyDescent="0.35">
      <c r="A48" s="16"/>
      <c r="B48" s="15"/>
      <c r="C48" s="16" t="s">
        <v>14</v>
      </c>
      <c r="D48" s="97">
        <f>D47/3</f>
        <v>8</v>
      </c>
      <c r="E48" s="68">
        <v>8</v>
      </c>
      <c r="F48" s="68">
        <v>12</v>
      </c>
      <c r="G48" s="98">
        <f>IF(F48=0,"",E48/F48)</f>
        <v>0.66666666666666663</v>
      </c>
      <c r="H48" s="39">
        <v>2</v>
      </c>
      <c r="I48" s="16"/>
      <c r="J48" s="16"/>
      <c r="K48" s="16"/>
      <c r="L48" s="108"/>
      <c r="M48" s="15"/>
      <c r="N48" s="16" t="s">
        <v>14</v>
      </c>
      <c r="O48" s="97">
        <f>O47/3</f>
        <v>11</v>
      </c>
      <c r="P48" s="39">
        <v>9</v>
      </c>
      <c r="Q48" s="97">
        <v>11</v>
      </c>
      <c r="R48" s="98">
        <f>IF(Q48=0,"",P48/Q48)</f>
        <v>0.81818181818181823</v>
      </c>
      <c r="S48" s="39">
        <v>0</v>
      </c>
      <c r="T48" s="48"/>
      <c r="U48" s="16"/>
      <c r="V48" s="16"/>
      <c r="Y48" s="7"/>
    </row>
    <row r="49" spans="1:25" ht="18.899999999999999" customHeight="1" x14ac:dyDescent="0.35">
      <c r="A49" s="16"/>
      <c r="B49" s="16"/>
      <c r="C49" s="16" t="s">
        <v>15</v>
      </c>
      <c r="D49" s="97">
        <f>D47/3</f>
        <v>8</v>
      </c>
      <c r="E49" s="68">
        <v>4</v>
      </c>
      <c r="F49" s="68">
        <v>23</v>
      </c>
      <c r="G49" s="98">
        <f>IF(F49=0,"",E49/F49)</f>
        <v>0.17391304347826086</v>
      </c>
      <c r="H49" s="39">
        <v>0</v>
      </c>
      <c r="I49" s="16"/>
      <c r="J49" s="16"/>
      <c r="K49" s="16"/>
      <c r="L49" s="62"/>
      <c r="M49" s="16"/>
      <c r="N49" s="16" t="s">
        <v>15</v>
      </c>
      <c r="O49" s="97">
        <f>O47/3</f>
        <v>11</v>
      </c>
      <c r="P49" s="39">
        <v>11</v>
      </c>
      <c r="Q49" s="97">
        <v>24</v>
      </c>
      <c r="R49" s="98">
        <f t="shared" ref="R49:R50" si="9">IF(Q49=0,"",P49/Q49)</f>
        <v>0.45833333333333331</v>
      </c>
      <c r="S49" s="39">
        <v>2</v>
      </c>
      <c r="T49" s="48"/>
      <c r="U49" s="16"/>
      <c r="V49" s="16"/>
      <c r="Y49" s="7"/>
    </row>
    <row r="50" spans="1:25" ht="18.899999999999999" customHeight="1" x14ac:dyDescent="0.35">
      <c r="A50" s="16"/>
      <c r="B50" s="16"/>
      <c r="C50" s="16" t="s">
        <v>16</v>
      </c>
      <c r="D50" s="97">
        <f>D47/3</f>
        <v>8</v>
      </c>
      <c r="E50" s="68">
        <v>0</v>
      </c>
      <c r="F50" s="68">
        <v>6</v>
      </c>
      <c r="G50" s="98">
        <f>IF(F50=0,"",E50/F50)</f>
        <v>0</v>
      </c>
      <c r="H50" s="39">
        <v>0</v>
      </c>
      <c r="I50" s="16"/>
      <c r="J50" s="16"/>
      <c r="K50" s="16"/>
      <c r="L50" s="62"/>
      <c r="M50" s="16"/>
      <c r="N50" s="16" t="s">
        <v>16</v>
      </c>
      <c r="O50" s="97">
        <f>O47/3</f>
        <v>11</v>
      </c>
      <c r="P50" s="39">
        <v>11</v>
      </c>
      <c r="Q50" s="97">
        <f>F50</f>
        <v>6</v>
      </c>
      <c r="R50" s="98">
        <f t="shared" si="9"/>
        <v>1.8333333333333333</v>
      </c>
      <c r="S50" s="39">
        <v>2</v>
      </c>
      <c r="T50" s="48"/>
      <c r="U50" s="16"/>
      <c r="V50" s="16"/>
      <c r="Y50" s="7"/>
    </row>
    <row r="51" spans="1:25" ht="18.899999999999999" customHeight="1" x14ac:dyDescent="0.3">
      <c r="A51" s="16"/>
      <c r="B51" s="16"/>
      <c r="C51" s="16"/>
      <c r="D51" s="16"/>
      <c r="E51" s="16"/>
      <c r="F51" s="16"/>
      <c r="G51" s="22"/>
      <c r="H51" s="16"/>
      <c r="I51" s="16"/>
      <c r="J51" s="16"/>
      <c r="K51" s="16"/>
      <c r="L51" s="62"/>
      <c r="M51" s="16"/>
      <c r="N51" s="16"/>
      <c r="O51" s="16"/>
      <c r="P51" s="16"/>
      <c r="Q51" s="16"/>
      <c r="R51" s="15"/>
      <c r="S51" s="16"/>
      <c r="T51" s="16"/>
      <c r="U51" s="16"/>
      <c r="V51" s="16"/>
    </row>
    <row r="52" spans="1:25" ht="18.899999999999999" customHeight="1" x14ac:dyDescent="0.3">
      <c r="A52" s="16"/>
      <c r="B52" s="16"/>
      <c r="C52" s="16"/>
      <c r="D52" s="16"/>
      <c r="E52" s="16"/>
      <c r="F52" s="16"/>
      <c r="G52" s="22"/>
      <c r="H52" s="16"/>
      <c r="I52" s="16"/>
      <c r="J52" s="16"/>
      <c r="K52" s="16"/>
      <c r="L52" s="62"/>
      <c r="M52" s="16"/>
      <c r="N52" s="16"/>
      <c r="O52" s="16"/>
      <c r="P52" s="16"/>
      <c r="Q52" s="16"/>
      <c r="R52" s="15"/>
      <c r="S52" s="16"/>
      <c r="T52" s="16"/>
      <c r="U52" s="16"/>
      <c r="V52" s="16"/>
    </row>
    <row r="53" spans="1:25" ht="18.899999999999999" customHeight="1" x14ac:dyDescent="0.3">
      <c r="A53" s="16"/>
      <c r="B53" s="16"/>
      <c r="C53" s="16"/>
      <c r="D53" s="16"/>
      <c r="E53" s="16"/>
      <c r="F53" s="16"/>
      <c r="G53" s="106"/>
      <c r="H53" s="16"/>
      <c r="I53" s="16"/>
      <c r="J53" s="16"/>
      <c r="K53" s="16"/>
      <c r="L53" s="62"/>
      <c r="M53" s="16"/>
      <c r="N53" s="16"/>
      <c r="O53" s="16"/>
      <c r="P53" s="16"/>
      <c r="Q53" s="16"/>
      <c r="R53" s="15"/>
      <c r="S53" s="16"/>
      <c r="T53" s="16"/>
      <c r="U53" s="16"/>
      <c r="V53" s="16"/>
    </row>
    <row r="54" spans="1:25" ht="18.899999999999999" customHeight="1" x14ac:dyDescent="0.3">
      <c r="A54" s="16"/>
      <c r="B54" s="126" t="s">
        <v>60</v>
      </c>
      <c r="C54" s="128">
        <f>D7</f>
        <v>1.2</v>
      </c>
      <c r="D54" s="93" t="s">
        <v>0</v>
      </c>
      <c r="E54" s="93" t="s">
        <v>1</v>
      </c>
      <c r="F54" s="93" t="s">
        <v>2</v>
      </c>
      <c r="G54" s="94" t="s">
        <v>4</v>
      </c>
      <c r="H54" s="93" t="s">
        <v>29</v>
      </c>
      <c r="I54" s="95" t="s">
        <v>61</v>
      </c>
      <c r="J54" s="131" t="s">
        <v>5</v>
      </c>
      <c r="K54" s="134"/>
      <c r="L54" s="139"/>
      <c r="M54" s="133" t="s">
        <v>60</v>
      </c>
      <c r="N54" s="128">
        <f>D9</f>
        <v>0.9</v>
      </c>
      <c r="O54" s="105" t="s">
        <v>0</v>
      </c>
      <c r="P54" s="93" t="s">
        <v>1</v>
      </c>
      <c r="Q54" s="93" t="s">
        <v>2</v>
      </c>
      <c r="R54" s="94" t="s">
        <v>4</v>
      </c>
      <c r="S54" s="93" t="s">
        <v>29</v>
      </c>
      <c r="T54" s="95" t="s">
        <v>61</v>
      </c>
      <c r="U54" s="95" t="s">
        <v>5</v>
      </c>
      <c r="V54" s="16"/>
    </row>
    <row r="55" spans="1:25" ht="18.899999999999999" customHeight="1" thickBot="1" x14ac:dyDescent="0.35">
      <c r="A55" s="140">
        <v>2</v>
      </c>
      <c r="B55" s="202" t="str">
        <f>B7</f>
        <v>Jan Wouter Baarssen</v>
      </c>
      <c r="C55" s="203"/>
      <c r="D55" s="97">
        <f>E7</f>
        <v>42</v>
      </c>
      <c r="E55" s="97">
        <f>SUM(E56:E58)</f>
        <v>35</v>
      </c>
      <c r="F55" s="97">
        <f>SUM(F56:F58)</f>
        <v>24</v>
      </c>
      <c r="G55" s="98">
        <f>IF(F55=0,"",E55/F55)</f>
        <v>1.4583333333333333</v>
      </c>
      <c r="H55" s="99">
        <f>SUM(H56,H57,H58)</f>
        <v>4</v>
      </c>
      <c r="I55" s="107">
        <v>1</v>
      </c>
      <c r="J55" s="171">
        <f>SUM(H55:I55)</f>
        <v>5</v>
      </c>
      <c r="K55" s="137"/>
      <c r="L55" s="100">
        <v>3</v>
      </c>
      <c r="M55" s="197" t="str">
        <f>B9</f>
        <v>Huphfrey Niericker</v>
      </c>
      <c r="N55" s="193"/>
      <c r="O55" s="97">
        <f>E9</f>
        <v>33</v>
      </c>
      <c r="P55" s="97">
        <f>SUM(P56:P58)</f>
        <v>28</v>
      </c>
      <c r="Q55" s="97">
        <f>SUM(Q56:Q58)</f>
        <v>24</v>
      </c>
      <c r="R55" s="98">
        <f>IF(Q55=0,"",P55/Q55)</f>
        <v>1.1666666666666667</v>
      </c>
      <c r="S55" s="99">
        <f>SUM(S56,S57,S58)</f>
        <v>2</v>
      </c>
      <c r="T55" s="107">
        <v>1</v>
      </c>
      <c r="U55" s="173">
        <f>SUM(S55:T55)</f>
        <v>3</v>
      </c>
      <c r="V55" s="16"/>
    </row>
    <row r="56" spans="1:25" ht="18.899999999999999" customHeight="1" x14ac:dyDescent="0.3">
      <c r="A56" s="16"/>
      <c r="B56" s="15"/>
      <c r="C56" s="16" t="s">
        <v>14</v>
      </c>
      <c r="D56" s="97">
        <f>D55/3</f>
        <v>14</v>
      </c>
      <c r="E56" s="68">
        <v>14</v>
      </c>
      <c r="F56" s="68">
        <v>8</v>
      </c>
      <c r="G56" s="98">
        <f t="shared" ref="G56:G58" si="10">IF(F56=0,"",E56/F56)</f>
        <v>1.75</v>
      </c>
      <c r="H56" s="39">
        <v>2</v>
      </c>
      <c r="I56" s="16"/>
      <c r="J56" s="16"/>
      <c r="K56" s="16"/>
      <c r="L56" s="108"/>
      <c r="M56" s="15"/>
      <c r="N56" s="16" t="s">
        <v>14</v>
      </c>
      <c r="O56" s="97">
        <f>O55/3</f>
        <v>11</v>
      </c>
      <c r="P56" s="39">
        <v>8</v>
      </c>
      <c r="Q56" s="97">
        <v>8</v>
      </c>
      <c r="R56" s="98">
        <f>IF(Q56=0,"",P56/Q56)</f>
        <v>1</v>
      </c>
      <c r="S56" s="39">
        <v>0</v>
      </c>
      <c r="T56" s="48"/>
      <c r="U56" s="16"/>
      <c r="V56" s="16"/>
    </row>
    <row r="57" spans="1:25" ht="18.899999999999999" customHeight="1" x14ac:dyDescent="0.3">
      <c r="A57" s="16"/>
      <c r="B57" s="16"/>
      <c r="C57" s="16" t="s">
        <v>15</v>
      </c>
      <c r="D57" s="97">
        <f>D55/3</f>
        <v>14</v>
      </c>
      <c r="E57" s="68">
        <v>14</v>
      </c>
      <c r="F57" s="68">
        <v>6</v>
      </c>
      <c r="G57" s="98">
        <f t="shared" si="10"/>
        <v>2.3333333333333335</v>
      </c>
      <c r="H57" s="39">
        <v>2</v>
      </c>
      <c r="I57" s="16"/>
      <c r="J57" s="16"/>
      <c r="K57" s="16"/>
      <c r="L57" s="62"/>
      <c r="M57" s="16"/>
      <c r="N57" s="16" t="s">
        <v>15</v>
      </c>
      <c r="O57" s="97">
        <f>O55/3</f>
        <v>11</v>
      </c>
      <c r="P57" s="39">
        <v>9</v>
      </c>
      <c r="Q57" s="97">
        <v>5</v>
      </c>
      <c r="R57" s="98">
        <f t="shared" ref="R57:R58" si="11">IF(Q57=0,"",P57/Q57)</f>
        <v>1.8</v>
      </c>
      <c r="S57" s="39">
        <v>0</v>
      </c>
      <c r="T57" s="48"/>
      <c r="U57" s="16"/>
      <c r="V57" s="16"/>
    </row>
    <row r="58" spans="1:25" ht="18.899999999999999" customHeight="1" x14ac:dyDescent="0.3">
      <c r="A58" s="16"/>
      <c r="B58" s="16"/>
      <c r="C58" s="16" t="s">
        <v>16</v>
      </c>
      <c r="D58" s="97">
        <f>D55/3</f>
        <v>14</v>
      </c>
      <c r="E58" s="68">
        <v>7</v>
      </c>
      <c r="F58" s="68">
        <v>10</v>
      </c>
      <c r="G58" s="98">
        <f t="shared" si="10"/>
        <v>0.7</v>
      </c>
      <c r="H58" s="39">
        <v>0</v>
      </c>
      <c r="I58" s="16"/>
      <c r="J58" s="16"/>
      <c r="K58" s="16"/>
      <c r="L58" s="62"/>
      <c r="M58" s="16"/>
      <c r="N58" s="16" t="s">
        <v>16</v>
      </c>
      <c r="O58" s="97">
        <f>O55/3</f>
        <v>11</v>
      </c>
      <c r="P58" s="39">
        <v>11</v>
      </c>
      <c r="Q58" s="97">
        <v>11</v>
      </c>
      <c r="R58" s="98">
        <f t="shared" si="11"/>
        <v>1</v>
      </c>
      <c r="S58" s="39">
        <v>2</v>
      </c>
      <c r="T58" s="48"/>
      <c r="U58" s="16"/>
      <c r="V58" s="16"/>
    </row>
    <row r="59" spans="1:25" ht="18.899999999999999" customHeight="1" x14ac:dyDescent="0.3">
      <c r="A59" s="16"/>
      <c r="B59" s="16"/>
      <c r="C59" s="16"/>
      <c r="D59" s="16"/>
      <c r="E59" s="16"/>
      <c r="F59" s="16"/>
      <c r="G59" s="106"/>
      <c r="H59" s="16"/>
      <c r="I59" s="16"/>
      <c r="J59" s="16"/>
      <c r="K59" s="16"/>
      <c r="L59" s="62"/>
      <c r="M59" s="16"/>
      <c r="N59" s="16"/>
      <c r="O59" s="16"/>
      <c r="P59" s="16"/>
      <c r="Q59" s="16"/>
      <c r="R59" s="15"/>
      <c r="S59" s="16"/>
      <c r="T59" s="16"/>
      <c r="U59" s="16"/>
      <c r="V59" s="16"/>
    </row>
    <row r="60" spans="1:25" ht="18.899999999999999" customHeight="1" thickBot="1" x14ac:dyDescent="0.35">
      <c r="A60" s="16"/>
      <c r="B60" s="126" t="s">
        <v>60</v>
      </c>
      <c r="C60" s="128">
        <f>D9</f>
        <v>0.9</v>
      </c>
      <c r="D60" s="93" t="s">
        <v>0</v>
      </c>
      <c r="E60" s="93" t="s">
        <v>1</v>
      </c>
      <c r="F60" s="93" t="s">
        <v>2</v>
      </c>
      <c r="G60" s="94" t="s">
        <v>4</v>
      </c>
      <c r="H60" s="93" t="s">
        <v>29</v>
      </c>
      <c r="I60" s="95" t="s">
        <v>61</v>
      </c>
      <c r="J60" s="129" t="s">
        <v>5</v>
      </c>
      <c r="K60" s="135"/>
      <c r="L60" s="139"/>
      <c r="M60" s="133" t="s">
        <v>60</v>
      </c>
      <c r="N60" s="128">
        <f>D5</f>
        <v>2.5920000000000001</v>
      </c>
      <c r="O60" s="105" t="s">
        <v>0</v>
      </c>
      <c r="P60" s="93" t="s">
        <v>1</v>
      </c>
      <c r="Q60" s="93" t="s">
        <v>2</v>
      </c>
      <c r="R60" s="94" t="s">
        <v>4</v>
      </c>
      <c r="S60" s="93" t="s">
        <v>29</v>
      </c>
      <c r="T60" s="95" t="s">
        <v>61</v>
      </c>
      <c r="U60" s="95" t="s">
        <v>5</v>
      </c>
      <c r="V60" s="16"/>
    </row>
    <row r="61" spans="1:25" ht="18.899999999999999" customHeight="1" x14ac:dyDescent="0.3">
      <c r="A61" s="140">
        <v>3</v>
      </c>
      <c r="B61" s="198" t="str">
        <f>B9</f>
        <v>Huphfrey Niericker</v>
      </c>
      <c r="C61" s="199"/>
      <c r="D61" s="97">
        <f>E9</f>
        <v>33</v>
      </c>
      <c r="E61" s="97">
        <f>SUM(E62:E64)</f>
        <v>0</v>
      </c>
      <c r="F61" s="97">
        <f>SUM(F62:F64)</f>
        <v>0</v>
      </c>
      <c r="G61" s="98" t="str">
        <f>IF(F61=0,"",E61/F61)</f>
        <v/>
      </c>
      <c r="H61" s="99">
        <f>SUM(H62,H63,H64)</f>
        <v>0</v>
      </c>
      <c r="I61" s="100"/>
      <c r="J61" s="171">
        <f>SUM(H61:I61)</f>
        <v>0</v>
      </c>
      <c r="K61" s="136"/>
      <c r="L61" s="100">
        <f>A41</f>
        <v>1</v>
      </c>
      <c r="M61" s="200" t="str">
        <f>B5</f>
        <v>Jayden van Buren</v>
      </c>
      <c r="N61" s="201"/>
      <c r="O61" s="97">
        <f>E5</f>
        <v>75</v>
      </c>
      <c r="P61" s="97">
        <f>SUM(P62:P64)</f>
        <v>0</v>
      </c>
      <c r="Q61" s="97">
        <f>SUM(Q62:Q64)</f>
        <v>0</v>
      </c>
      <c r="R61" s="98" t="str">
        <f>IF(Q61=0,"",P61/Q61)</f>
        <v/>
      </c>
      <c r="S61" s="99">
        <f>SUM(S62,S63,S64)</f>
        <v>0</v>
      </c>
      <c r="T61" s="107">
        <v>0</v>
      </c>
      <c r="U61" s="173">
        <f>SUM(S61:T61)</f>
        <v>0</v>
      </c>
      <c r="V61" s="16"/>
    </row>
    <row r="62" spans="1:25" ht="18.899999999999999" customHeight="1" x14ac:dyDescent="0.3">
      <c r="A62" s="16"/>
      <c r="B62" s="15"/>
      <c r="C62" s="16" t="s">
        <v>14</v>
      </c>
      <c r="D62" s="97">
        <f>D61/3</f>
        <v>11</v>
      </c>
      <c r="E62" s="68"/>
      <c r="F62" s="68"/>
      <c r="G62" s="98" t="str">
        <f t="shared" ref="G62:G64" si="12">IF(F62=0,"",E62/F62)</f>
        <v/>
      </c>
      <c r="H62" s="39"/>
      <c r="I62" s="16"/>
      <c r="J62" s="16"/>
      <c r="K62" s="16"/>
      <c r="L62" s="108"/>
      <c r="M62" s="15"/>
      <c r="N62" s="16" t="s">
        <v>14</v>
      </c>
      <c r="O62" s="97">
        <f>O61/3</f>
        <v>25</v>
      </c>
      <c r="P62" s="39"/>
      <c r="Q62" s="97">
        <f>F62</f>
        <v>0</v>
      </c>
      <c r="R62" s="98" t="str">
        <f>IF(Q62=0,"",P62/Q62)</f>
        <v/>
      </c>
      <c r="S62" s="39"/>
      <c r="T62" s="48"/>
      <c r="U62" s="16"/>
      <c r="V62" s="16"/>
    </row>
    <row r="63" spans="1:25" ht="18.899999999999999" customHeight="1" x14ac:dyDescent="0.3">
      <c r="A63" s="16"/>
      <c r="B63" s="16"/>
      <c r="C63" s="16" t="s">
        <v>15</v>
      </c>
      <c r="D63" s="97">
        <f>D61/3</f>
        <v>11</v>
      </c>
      <c r="E63" s="68"/>
      <c r="F63" s="68"/>
      <c r="G63" s="98" t="str">
        <f t="shared" si="12"/>
        <v/>
      </c>
      <c r="H63" s="39"/>
      <c r="I63" s="16"/>
      <c r="J63" s="16"/>
      <c r="K63" s="16"/>
      <c r="L63" s="62"/>
      <c r="M63" s="16"/>
      <c r="N63" s="16" t="s">
        <v>15</v>
      </c>
      <c r="O63" s="97">
        <f>O61/3</f>
        <v>25</v>
      </c>
      <c r="P63" s="39"/>
      <c r="Q63" s="97">
        <f>F63</f>
        <v>0</v>
      </c>
      <c r="R63" s="98" t="str">
        <f t="shared" ref="R63:R64" si="13">IF(Q63=0,"",P63/Q63)</f>
        <v/>
      </c>
      <c r="S63" s="39"/>
      <c r="T63" s="48"/>
      <c r="U63" s="16"/>
      <c r="V63" s="16"/>
    </row>
    <row r="64" spans="1:25" ht="18.899999999999999" customHeight="1" x14ac:dyDescent="0.3">
      <c r="A64" s="16"/>
      <c r="B64" s="16"/>
      <c r="C64" s="16" t="s">
        <v>16</v>
      </c>
      <c r="D64" s="97">
        <f>D61/3</f>
        <v>11</v>
      </c>
      <c r="E64" s="68"/>
      <c r="F64" s="68"/>
      <c r="G64" s="98" t="str">
        <f t="shared" si="12"/>
        <v/>
      </c>
      <c r="H64" s="39"/>
      <c r="I64" s="16"/>
      <c r="J64" s="16"/>
      <c r="K64" s="16"/>
      <c r="L64" s="62"/>
      <c r="M64" s="16"/>
      <c r="N64" s="16" t="s">
        <v>16</v>
      </c>
      <c r="O64" s="97">
        <f>O61/3</f>
        <v>25</v>
      </c>
      <c r="P64" s="39"/>
      <c r="Q64" s="97">
        <f>F64</f>
        <v>0</v>
      </c>
      <c r="R64" s="98" t="str">
        <f t="shared" si="13"/>
        <v/>
      </c>
      <c r="S64" s="39"/>
      <c r="T64" s="48"/>
      <c r="U64" s="16"/>
      <c r="V64" s="16"/>
    </row>
    <row r="65" spans="1:22" ht="18.899999999999999" customHeight="1" x14ac:dyDescent="0.3">
      <c r="A65" s="16"/>
      <c r="B65" s="16"/>
      <c r="C65" s="16"/>
      <c r="D65" s="16"/>
      <c r="E65" s="16"/>
      <c r="F65" s="16"/>
      <c r="G65" s="103"/>
      <c r="H65" s="16"/>
      <c r="I65" s="16"/>
      <c r="J65" s="16"/>
      <c r="K65" s="16"/>
      <c r="L65" s="62"/>
      <c r="M65" s="16"/>
      <c r="N65" s="16"/>
      <c r="O65" s="16"/>
      <c r="P65" s="16"/>
      <c r="Q65" s="16"/>
      <c r="R65" s="15"/>
      <c r="S65" s="16"/>
      <c r="T65" s="16"/>
      <c r="U65" s="16"/>
      <c r="V65" s="16"/>
    </row>
    <row r="66" spans="1:22" ht="18.899999999999999" customHeight="1" x14ac:dyDescent="0.3">
      <c r="A66" s="16"/>
      <c r="B66" s="126" t="s">
        <v>60</v>
      </c>
      <c r="C66" s="128">
        <f>D9</f>
        <v>0.9</v>
      </c>
      <c r="D66" s="93" t="s">
        <v>0</v>
      </c>
      <c r="E66" s="93" t="s">
        <v>1</v>
      </c>
      <c r="F66" s="93" t="s">
        <v>2</v>
      </c>
      <c r="G66" s="94" t="s">
        <v>4</v>
      </c>
      <c r="H66" s="93" t="s">
        <v>29</v>
      </c>
      <c r="I66" s="95" t="s">
        <v>61</v>
      </c>
      <c r="J66" s="131" t="s">
        <v>5</v>
      </c>
      <c r="K66" s="134"/>
      <c r="L66" s="139"/>
      <c r="M66" s="133" t="s">
        <v>60</v>
      </c>
      <c r="N66" s="128">
        <f>D13</f>
        <v>0.33600000000000002</v>
      </c>
      <c r="O66" s="105" t="s">
        <v>0</v>
      </c>
      <c r="P66" s="93" t="s">
        <v>1</v>
      </c>
      <c r="Q66" s="93" t="s">
        <v>2</v>
      </c>
      <c r="R66" s="94" t="s">
        <v>4</v>
      </c>
      <c r="S66" s="93" t="s">
        <v>29</v>
      </c>
      <c r="T66" s="95"/>
      <c r="U66" s="95" t="s">
        <v>5</v>
      </c>
      <c r="V66" s="16"/>
    </row>
    <row r="67" spans="1:22" ht="18.899999999999999" customHeight="1" x14ac:dyDescent="0.3">
      <c r="A67" s="140">
        <v>3</v>
      </c>
      <c r="B67" s="192" t="str">
        <f>B9</f>
        <v>Huphfrey Niericker</v>
      </c>
      <c r="C67" s="193"/>
      <c r="D67" s="97">
        <f>E9</f>
        <v>33</v>
      </c>
      <c r="E67" s="97">
        <f>SUM(E68:E70)</f>
        <v>0</v>
      </c>
      <c r="F67" s="97">
        <f>SUM(F68:F70)</f>
        <v>0</v>
      </c>
      <c r="G67" s="98" t="str">
        <f>IF(F67=0,"",E67/F67)</f>
        <v/>
      </c>
      <c r="H67" s="99">
        <f>SUM(H68,H69,H70)</f>
        <v>0</v>
      </c>
      <c r="I67" s="107"/>
      <c r="J67" s="171">
        <f>SUM(H67:I67)</f>
        <v>0</v>
      </c>
      <c r="K67" s="137"/>
      <c r="L67" s="100">
        <v>5</v>
      </c>
      <c r="M67" s="194" t="str">
        <f>B13</f>
        <v>Sjuul Willems</v>
      </c>
      <c r="N67" s="188"/>
      <c r="O67" s="97">
        <f>E13</f>
        <v>21</v>
      </c>
      <c r="P67" s="97">
        <f>SUM(P68:P70)</f>
        <v>0</v>
      </c>
      <c r="Q67" s="97">
        <f>SUM(Q68:Q70)</f>
        <v>0</v>
      </c>
      <c r="R67" s="98" t="str">
        <f>IF(Q67=0,"",P67/Q67)</f>
        <v/>
      </c>
      <c r="S67" s="99">
        <f>SUM(S68,S69,S70)</f>
        <v>0</v>
      </c>
      <c r="T67" s="130"/>
      <c r="U67" s="173">
        <f>SUM(S67:T67)</f>
        <v>0</v>
      </c>
      <c r="V67" s="16"/>
    </row>
    <row r="68" spans="1:22" ht="18.899999999999999" customHeight="1" x14ac:dyDescent="0.3">
      <c r="A68" s="16"/>
      <c r="B68" s="15"/>
      <c r="C68" s="16" t="s">
        <v>14</v>
      </c>
      <c r="D68" s="97">
        <f>D67/3</f>
        <v>11</v>
      </c>
      <c r="E68" s="68"/>
      <c r="F68" s="68"/>
      <c r="G68" s="98" t="str">
        <f t="shared" ref="G68:G70" si="14">IF(F68=0,"",E68/F68)</f>
        <v/>
      </c>
      <c r="H68" s="39"/>
      <c r="I68" s="16"/>
      <c r="J68" s="16"/>
      <c r="K68" s="16"/>
      <c r="L68" s="108"/>
      <c r="M68" s="15"/>
      <c r="N68" s="16" t="s">
        <v>14</v>
      </c>
      <c r="O68" s="97">
        <f>O67/3</f>
        <v>7</v>
      </c>
      <c r="P68" s="39"/>
      <c r="Q68" s="97">
        <f>F68</f>
        <v>0</v>
      </c>
      <c r="R68" s="98" t="str">
        <f>IF(Q68=0,"",P68/Q68)</f>
        <v/>
      </c>
      <c r="S68" s="39"/>
      <c r="T68" s="48"/>
      <c r="U68" s="16"/>
      <c r="V68" s="16"/>
    </row>
    <row r="69" spans="1:22" ht="18.899999999999999" customHeight="1" x14ac:dyDescent="0.3">
      <c r="A69" s="16"/>
      <c r="B69" s="16"/>
      <c r="C69" s="16" t="s">
        <v>15</v>
      </c>
      <c r="D69" s="97">
        <f>D67/3</f>
        <v>11</v>
      </c>
      <c r="E69" s="68"/>
      <c r="F69" s="68"/>
      <c r="G69" s="98" t="str">
        <f t="shared" si="14"/>
        <v/>
      </c>
      <c r="H69" s="39"/>
      <c r="I69" s="16"/>
      <c r="J69" s="16"/>
      <c r="K69" s="16"/>
      <c r="L69" s="62"/>
      <c r="M69" s="16"/>
      <c r="N69" s="16" t="s">
        <v>15</v>
      </c>
      <c r="O69" s="97">
        <f>O67/3</f>
        <v>7</v>
      </c>
      <c r="P69" s="39"/>
      <c r="Q69" s="97">
        <f>F69</f>
        <v>0</v>
      </c>
      <c r="R69" s="98" t="str">
        <f t="shared" ref="R69:R70" si="15">IF(Q69=0,"",P69/Q69)</f>
        <v/>
      </c>
      <c r="S69" s="39"/>
      <c r="T69" s="48"/>
      <c r="U69" s="16"/>
      <c r="V69" s="16"/>
    </row>
    <row r="70" spans="1:22" ht="18.899999999999999" customHeight="1" x14ac:dyDescent="0.3">
      <c r="A70" s="16"/>
      <c r="B70" s="16"/>
      <c r="C70" s="16" t="s">
        <v>16</v>
      </c>
      <c r="D70" s="97">
        <f>D67/3</f>
        <v>11</v>
      </c>
      <c r="E70" s="68"/>
      <c r="F70" s="68"/>
      <c r="G70" s="98" t="str">
        <f t="shared" si="14"/>
        <v/>
      </c>
      <c r="H70" s="39"/>
      <c r="I70" s="16"/>
      <c r="J70" s="16"/>
      <c r="K70" s="16"/>
      <c r="L70" s="62"/>
      <c r="M70" s="16"/>
      <c r="N70" s="16" t="s">
        <v>16</v>
      </c>
      <c r="O70" s="97">
        <f>O67/3</f>
        <v>7</v>
      </c>
      <c r="P70" s="39"/>
      <c r="Q70" s="97">
        <f>F70</f>
        <v>0</v>
      </c>
      <c r="R70" s="98" t="str">
        <f t="shared" si="15"/>
        <v/>
      </c>
      <c r="S70" s="39"/>
      <c r="T70" s="48"/>
      <c r="U70" s="16"/>
      <c r="V70" s="16"/>
    </row>
    <row r="71" spans="1:22" ht="18.899999999999999" customHeight="1" x14ac:dyDescent="0.3">
      <c r="A71" s="16"/>
      <c r="B71" s="16"/>
      <c r="C71" s="16"/>
      <c r="D71" s="16"/>
      <c r="E71" s="16"/>
      <c r="F71" s="16"/>
      <c r="G71" s="103"/>
      <c r="H71" s="16"/>
      <c r="I71" s="16"/>
      <c r="J71" s="16"/>
      <c r="K71" s="16"/>
      <c r="L71" s="62"/>
      <c r="M71" s="16"/>
      <c r="N71" s="16"/>
      <c r="O71" s="16"/>
      <c r="P71" s="16"/>
      <c r="Q71" s="16"/>
      <c r="R71" s="15"/>
      <c r="S71" s="16"/>
      <c r="T71" s="16"/>
      <c r="U71" s="16"/>
      <c r="V71" s="16"/>
    </row>
    <row r="72" spans="1:22" ht="18.899999999999999" customHeight="1" x14ac:dyDescent="0.3">
      <c r="A72" s="16"/>
      <c r="B72" s="126" t="s">
        <v>60</v>
      </c>
      <c r="C72" s="128">
        <f>D13</f>
        <v>0.33600000000000002</v>
      </c>
      <c r="D72" s="93" t="s">
        <v>0</v>
      </c>
      <c r="E72" s="93" t="s">
        <v>1</v>
      </c>
      <c r="F72" s="93" t="s">
        <v>2</v>
      </c>
      <c r="G72" s="94" t="s">
        <v>4</v>
      </c>
      <c r="H72" s="93" t="s">
        <v>29</v>
      </c>
      <c r="I72" s="95" t="s">
        <v>61</v>
      </c>
      <c r="J72" s="131" t="s">
        <v>5</v>
      </c>
      <c r="K72" s="134"/>
      <c r="L72" s="139"/>
      <c r="M72" s="133" t="s">
        <v>60</v>
      </c>
      <c r="N72" s="128">
        <f>D7</f>
        <v>1.2</v>
      </c>
      <c r="O72" s="105" t="s">
        <v>0</v>
      </c>
      <c r="P72" s="93" t="s">
        <v>1</v>
      </c>
      <c r="Q72" s="93" t="s">
        <v>2</v>
      </c>
      <c r="R72" s="94" t="s">
        <v>4</v>
      </c>
      <c r="S72" s="93" t="s">
        <v>29</v>
      </c>
      <c r="T72" s="95" t="s">
        <v>61</v>
      </c>
      <c r="U72" s="95" t="s">
        <v>5</v>
      </c>
      <c r="V72" s="16"/>
    </row>
    <row r="73" spans="1:22" ht="18.899999999999999" customHeight="1" x14ac:dyDescent="0.3">
      <c r="A73" s="140">
        <v>5</v>
      </c>
      <c r="B73" s="188" t="str">
        <f>B13</f>
        <v>Sjuul Willems</v>
      </c>
      <c r="C73" s="188"/>
      <c r="D73" s="97">
        <f>E13</f>
        <v>21</v>
      </c>
      <c r="E73" s="97">
        <f>SUM(E74:E76)</f>
        <v>6</v>
      </c>
      <c r="F73" s="97">
        <f>SUM(F74:F76)</f>
        <v>23</v>
      </c>
      <c r="G73" s="98">
        <f>IF(F73=0,"",E73/F73)</f>
        <v>0.2608695652173913</v>
      </c>
      <c r="H73" s="99">
        <f>SUM(H74,H75,H76)</f>
        <v>0</v>
      </c>
      <c r="I73" s="107"/>
      <c r="J73" s="171">
        <f>SUM(H73:I73)</f>
        <v>0</v>
      </c>
      <c r="K73" s="137"/>
      <c r="L73" s="100">
        <v>2</v>
      </c>
      <c r="M73" s="189" t="str">
        <f>B7</f>
        <v>Jan Wouter Baarssen</v>
      </c>
      <c r="N73" s="190"/>
      <c r="O73" s="97">
        <f>E7</f>
        <v>42</v>
      </c>
      <c r="P73" s="97">
        <f>SUM(P74:P76)</f>
        <v>42</v>
      </c>
      <c r="Q73" s="97">
        <f>SUM(Q74:Q76)</f>
        <v>25</v>
      </c>
      <c r="R73" s="98">
        <f>IF(Q73=0,"",P73/Q73)</f>
        <v>1.68</v>
      </c>
      <c r="S73" s="99">
        <f>SUM(S74,S75,S76)</f>
        <v>6</v>
      </c>
      <c r="T73" s="107">
        <v>1</v>
      </c>
      <c r="U73" s="173">
        <f>SUM(S73:T73)</f>
        <v>7</v>
      </c>
      <c r="V73" s="16"/>
    </row>
    <row r="74" spans="1:22" ht="18.899999999999999" customHeight="1" x14ac:dyDescent="0.3">
      <c r="A74" s="16"/>
      <c r="B74" s="15"/>
      <c r="C74" s="16" t="s">
        <v>14</v>
      </c>
      <c r="D74" s="97">
        <f>D73/3</f>
        <v>7</v>
      </c>
      <c r="E74" s="68">
        <v>1</v>
      </c>
      <c r="F74" s="68">
        <v>13</v>
      </c>
      <c r="G74" s="98">
        <f t="shared" ref="G74:G76" si="16">IF(F74=0,"",E74/F74)</f>
        <v>7.6923076923076927E-2</v>
      </c>
      <c r="H74" s="39">
        <v>0</v>
      </c>
      <c r="I74" s="16"/>
      <c r="J74" s="16"/>
      <c r="K74" s="16"/>
      <c r="L74" s="108"/>
      <c r="M74" s="15"/>
      <c r="N74" s="16" t="s">
        <v>14</v>
      </c>
      <c r="O74" s="97">
        <f>O73/3</f>
        <v>14</v>
      </c>
      <c r="P74" s="39">
        <v>14</v>
      </c>
      <c r="Q74" s="97">
        <v>14</v>
      </c>
      <c r="R74" s="98">
        <f>IF(Q74=0,"",P74/Q74)</f>
        <v>1</v>
      </c>
      <c r="S74" s="39">
        <v>2</v>
      </c>
      <c r="T74" s="48"/>
      <c r="U74" s="16"/>
      <c r="V74" s="16"/>
    </row>
    <row r="75" spans="1:22" ht="18.899999999999999" customHeight="1" x14ac:dyDescent="0.3">
      <c r="A75" s="16"/>
      <c r="B75" s="16"/>
      <c r="C75" s="16" t="s">
        <v>15</v>
      </c>
      <c r="D75" s="97">
        <f>D73/3</f>
        <v>7</v>
      </c>
      <c r="E75" s="68">
        <v>4</v>
      </c>
      <c r="F75" s="68">
        <v>7</v>
      </c>
      <c r="G75" s="98">
        <f t="shared" si="16"/>
        <v>0.5714285714285714</v>
      </c>
      <c r="H75" s="39">
        <v>0</v>
      </c>
      <c r="I75" s="16"/>
      <c r="J75" s="16"/>
      <c r="K75" s="16"/>
      <c r="L75" s="62"/>
      <c r="M75" s="16"/>
      <c r="N75" s="16" t="s">
        <v>15</v>
      </c>
      <c r="O75" s="97">
        <f>O73/3</f>
        <v>14</v>
      </c>
      <c r="P75" s="39">
        <v>14</v>
      </c>
      <c r="Q75" s="97">
        <f>F75</f>
        <v>7</v>
      </c>
      <c r="R75" s="98">
        <f t="shared" ref="R75:R76" si="17">IF(Q75=0,"",P75/Q75)</f>
        <v>2</v>
      </c>
      <c r="S75" s="39">
        <v>2</v>
      </c>
      <c r="T75" s="48"/>
      <c r="U75" s="16"/>
      <c r="V75" s="16"/>
    </row>
    <row r="76" spans="1:22" ht="18.899999999999999" customHeight="1" x14ac:dyDescent="0.3">
      <c r="A76" s="16"/>
      <c r="B76" s="16"/>
      <c r="C76" s="16" t="s">
        <v>16</v>
      </c>
      <c r="D76" s="97">
        <f>D73/3</f>
        <v>7</v>
      </c>
      <c r="E76" s="68">
        <v>1</v>
      </c>
      <c r="F76" s="68">
        <v>3</v>
      </c>
      <c r="G76" s="98">
        <f t="shared" si="16"/>
        <v>0.33333333333333331</v>
      </c>
      <c r="H76" s="39">
        <v>0</v>
      </c>
      <c r="I76" s="16"/>
      <c r="J76" s="16"/>
      <c r="K76" s="16"/>
      <c r="L76" s="62"/>
      <c r="M76" s="16"/>
      <c r="N76" s="16" t="s">
        <v>16</v>
      </c>
      <c r="O76" s="97">
        <f>O73/3</f>
        <v>14</v>
      </c>
      <c r="P76" s="39">
        <v>14</v>
      </c>
      <c r="Q76" s="97">
        <v>4</v>
      </c>
      <c r="R76" s="98">
        <f t="shared" si="17"/>
        <v>3.5</v>
      </c>
      <c r="S76" s="39">
        <v>2</v>
      </c>
      <c r="T76" s="48"/>
      <c r="U76" s="16"/>
      <c r="V76" s="16"/>
    </row>
    <row r="77" spans="1:22" ht="18.899999999999999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62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x14ac:dyDescent="0.3">
      <c r="A78" s="19"/>
      <c r="L78" s="96"/>
    </row>
    <row r="79" spans="1:22" x14ac:dyDescent="0.3">
      <c r="A79" s="19"/>
    </row>
    <row r="80" spans="1:22" x14ac:dyDescent="0.3">
      <c r="A80" s="19"/>
    </row>
  </sheetData>
  <mergeCells count="34">
    <mergeCell ref="B12:C12"/>
    <mergeCell ref="B1:I1"/>
    <mergeCell ref="B2:G2"/>
    <mergeCell ref="B4:C4"/>
    <mergeCell ref="B5:C5"/>
    <mergeCell ref="H5:S5"/>
    <mergeCell ref="B6:C6"/>
    <mergeCell ref="B7:C7"/>
    <mergeCell ref="B8:C8"/>
    <mergeCell ref="B9:C9"/>
    <mergeCell ref="B10:C10"/>
    <mergeCell ref="B11:C11"/>
    <mergeCell ref="B47:C47"/>
    <mergeCell ref="M47:N47"/>
    <mergeCell ref="B13:C13"/>
    <mergeCell ref="B16:C16"/>
    <mergeCell ref="M16:N16"/>
    <mergeCell ref="B22:C22"/>
    <mergeCell ref="M22:N22"/>
    <mergeCell ref="B29:C29"/>
    <mergeCell ref="M29:N29"/>
    <mergeCell ref="B35:C35"/>
    <mergeCell ref="M35:N35"/>
    <mergeCell ref="B41:C41"/>
    <mergeCell ref="M41:N41"/>
    <mergeCell ref="B45:C45"/>
    <mergeCell ref="B73:C73"/>
    <mergeCell ref="M73:N73"/>
    <mergeCell ref="B55:C55"/>
    <mergeCell ref="M55:N55"/>
    <mergeCell ref="B61:C61"/>
    <mergeCell ref="M61:N61"/>
    <mergeCell ref="B67:C67"/>
    <mergeCell ref="M67:N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tabSelected="1" workbookViewId="0">
      <selection activeCell="T8" sqref="T8"/>
    </sheetView>
  </sheetViews>
  <sheetFormatPr defaultRowHeight="14.4" x14ac:dyDescent="0.3"/>
  <cols>
    <col min="1" max="1" width="2.5546875" customWidth="1"/>
    <col min="2" max="2" width="9.88671875" customWidth="1"/>
    <col min="3" max="3" width="8.44140625" customWidth="1"/>
    <col min="4" max="6" width="5.5546875" customWidth="1"/>
    <col min="7" max="7" width="7" customWidth="1"/>
    <col min="8" max="8" width="5.5546875" customWidth="1"/>
    <col min="9" max="9" width="7" customWidth="1"/>
    <col min="10" max="10" width="9" customWidth="1"/>
    <col min="11" max="11" width="2.5546875" customWidth="1"/>
    <col min="12" max="12" width="19.44140625" customWidth="1"/>
    <col min="13" max="14" width="5.5546875" customWidth="1"/>
    <col min="15" max="15" width="4.5546875" customWidth="1"/>
    <col min="16" max="16" width="5.5546875" customWidth="1"/>
    <col min="17" max="17" width="6.109375" customWidth="1"/>
    <col min="18" max="18" width="7" customWidth="1"/>
    <col min="19" max="19" width="8" customWidth="1"/>
  </cols>
  <sheetData>
    <row r="1" spans="2:19" ht="18.899999999999999" customHeight="1" thickBot="1" x14ac:dyDescent="0.35">
      <c r="B1" s="174" t="s">
        <v>55</v>
      </c>
      <c r="C1" s="175"/>
      <c r="D1" s="175"/>
      <c r="E1" s="175"/>
      <c r="F1" s="175"/>
      <c r="G1" s="175"/>
      <c r="H1" s="175"/>
      <c r="I1" s="176"/>
      <c r="J1" s="69"/>
      <c r="K1" s="165"/>
      <c r="L1" s="70"/>
      <c r="M1" s="71"/>
      <c r="N1" s="71"/>
      <c r="O1" s="71"/>
      <c r="P1" s="71"/>
      <c r="Q1" s="71"/>
      <c r="R1" s="71"/>
      <c r="S1" s="71"/>
    </row>
    <row r="2" spans="2:19" ht="18.899999999999999" customHeight="1" thickBot="1" x14ac:dyDescent="0.35">
      <c r="B2" s="32" t="s">
        <v>6</v>
      </c>
      <c r="C2" s="33"/>
      <c r="D2" s="33"/>
      <c r="E2" s="33"/>
      <c r="F2" s="31"/>
      <c r="G2" s="33"/>
      <c r="H2" s="28"/>
      <c r="I2" s="28"/>
      <c r="J2" s="52"/>
      <c r="K2" s="166"/>
      <c r="L2" s="29"/>
      <c r="M2" s="30"/>
      <c r="N2" s="16"/>
      <c r="O2" s="16"/>
      <c r="P2" s="16"/>
      <c r="Q2" s="16"/>
      <c r="R2" s="16"/>
      <c r="S2" s="16"/>
    </row>
    <row r="3" spans="2:19" ht="18.899999999999999" customHeight="1" thickTop="1" thickBo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ht="18.899999999999999" customHeight="1" thickBot="1" x14ac:dyDescent="0.35">
      <c r="B4" s="16"/>
      <c r="C4" s="16"/>
      <c r="D4" s="219" t="s">
        <v>8</v>
      </c>
      <c r="E4" s="220"/>
      <c r="F4" s="25" t="s">
        <v>0</v>
      </c>
      <c r="G4" s="24" t="s">
        <v>1</v>
      </c>
      <c r="H4" s="24" t="s">
        <v>2</v>
      </c>
      <c r="I4" s="24" t="s">
        <v>4</v>
      </c>
      <c r="J4" s="36" t="s">
        <v>7</v>
      </c>
      <c r="K4" s="167"/>
      <c r="L4" s="221" t="str">
        <f>'Poule B'!B4</f>
        <v xml:space="preserve">Poule B </v>
      </c>
      <c r="M4" s="222"/>
      <c r="N4" s="24" t="s">
        <v>30</v>
      </c>
      <c r="O4" s="24" t="s">
        <v>5</v>
      </c>
      <c r="P4" s="24" t="s">
        <v>31</v>
      </c>
      <c r="Q4" s="16"/>
      <c r="R4" s="16"/>
      <c r="S4" s="16"/>
    </row>
    <row r="5" spans="2:19" ht="18.899999999999999" customHeight="1" x14ac:dyDescent="0.3">
      <c r="B5" s="16">
        <v>1</v>
      </c>
      <c r="C5" s="118" t="str">
        <f>Deelnemers!J6</f>
        <v>3 X 25</v>
      </c>
      <c r="D5" s="217">
        <f>Deelnemers!H6</f>
        <v>2.5920000000000001</v>
      </c>
      <c r="E5" s="218"/>
      <c r="F5" s="40">
        <f>SUM(D18,D20,D22,D24)</f>
        <v>300</v>
      </c>
      <c r="G5" s="40">
        <f t="shared" ref="G5:H5" si="0">SUM(E18,E20,E22,E24)</f>
        <v>188</v>
      </c>
      <c r="H5" s="40">
        <f t="shared" si="0"/>
        <v>65</v>
      </c>
      <c r="I5" s="61">
        <f>IF(H5=0,"",G5/H5)</f>
        <v>2.8923076923076922</v>
      </c>
      <c r="J5" s="59">
        <f>I5/D5*100</f>
        <v>111.58594491927825</v>
      </c>
      <c r="K5" s="59"/>
      <c r="L5" s="223" t="str">
        <f>Deelnemers!G6</f>
        <v>Jayden van Buren</v>
      </c>
      <c r="M5" s="223"/>
      <c r="N5" s="40">
        <v>12</v>
      </c>
      <c r="O5" s="40">
        <v>14</v>
      </c>
      <c r="P5" s="43"/>
      <c r="Q5" s="16"/>
      <c r="R5" s="16"/>
      <c r="S5" s="16"/>
    </row>
    <row r="6" spans="2:19" ht="18.899999999999999" customHeight="1" x14ac:dyDescent="0.3">
      <c r="B6" s="16"/>
      <c r="C6" s="16"/>
      <c r="D6" s="22"/>
      <c r="E6" s="62"/>
      <c r="F6" s="41"/>
      <c r="G6" s="41"/>
      <c r="H6" s="41"/>
      <c r="I6" s="41"/>
      <c r="J6" s="41"/>
      <c r="K6" s="41"/>
      <c r="L6" s="72"/>
      <c r="M6" s="73"/>
      <c r="N6" s="16"/>
      <c r="O6" s="41"/>
      <c r="P6" s="42"/>
      <c r="Q6" s="16"/>
      <c r="R6" s="16"/>
      <c r="S6" s="16"/>
    </row>
    <row r="7" spans="2:19" ht="18.899999999999999" customHeight="1" x14ac:dyDescent="0.3">
      <c r="B7" s="16">
        <v>2</v>
      </c>
      <c r="C7" s="119" t="str">
        <f>Deelnemers!E8</f>
        <v>3 X 13</v>
      </c>
      <c r="D7" s="217">
        <f>Deelnemers!H8</f>
        <v>1.2</v>
      </c>
      <c r="E7" s="218"/>
      <c r="F7" s="40">
        <f>SUM(N18,D26,D28,D30)</f>
        <v>168</v>
      </c>
      <c r="G7" s="40">
        <f>SUM(O18,E26,E28,E30)</f>
        <v>108</v>
      </c>
      <c r="H7" s="40">
        <f>SUM(P18,F26,F28,F30)</f>
        <v>67</v>
      </c>
      <c r="I7" s="61">
        <f>IF(H7=0,"",G7/H7)</f>
        <v>1.6119402985074627</v>
      </c>
      <c r="J7" s="59">
        <f>I7/D7*100</f>
        <v>134.32835820895522</v>
      </c>
      <c r="K7" s="59"/>
      <c r="L7" s="226" t="str">
        <f>Deelnemers!G8</f>
        <v>Jan Wouter Baarssen</v>
      </c>
      <c r="M7" s="226"/>
      <c r="N7" s="40">
        <f>SUM(R18,H26,H28,H30)</f>
        <v>14</v>
      </c>
      <c r="O7" s="40">
        <f>SUM(S18,I26,I28,I30)</f>
        <v>17</v>
      </c>
      <c r="P7" s="43"/>
      <c r="Q7" s="16"/>
      <c r="R7" s="16"/>
      <c r="S7" s="16"/>
    </row>
    <row r="8" spans="2:19" ht="18.899999999999999" customHeight="1" x14ac:dyDescent="0.3">
      <c r="B8" s="16"/>
      <c r="C8" s="16"/>
      <c r="D8" s="22"/>
      <c r="E8" s="62"/>
      <c r="F8" s="41"/>
      <c r="G8" s="41"/>
      <c r="H8" s="41"/>
      <c r="I8" s="41"/>
      <c r="J8" s="41"/>
      <c r="K8" s="41"/>
      <c r="L8" s="72"/>
      <c r="M8" s="73"/>
      <c r="N8" s="16"/>
      <c r="O8" s="41"/>
      <c r="P8" s="42"/>
      <c r="Q8" s="16"/>
      <c r="R8" s="16"/>
      <c r="S8" s="16"/>
    </row>
    <row r="9" spans="2:19" ht="18.899999999999999" customHeight="1" x14ac:dyDescent="0.3">
      <c r="B9" s="16">
        <v>3</v>
      </c>
      <c r="C9" s="120" t="str">
        <f>Deelnemers!J10</f>
        <v>3 X 11</v>
      </c>
      <c r="D9" s="217">
        <f>Deelnemers!H10</f>
        <v>0.9</v>
      </c>
      <c r="E9" s="218"/>
      <c r="F9" s="40">
        <f>SUM(N20,N28,N32,D36)</f>
        <v>132</v>
      </c>
      <c r="G9" s="40">
        <f>SUM(O20,O28,O32,E36)</f>
        <v>59</v>
      </c>
      <c r="H9" s="40">
        <f>SUM(P20,P28,P32,F36)</f>
        <v>65</v>
      </c>
      <c r="I9" s="61">
        <f>IF(H9=0,"",G9/H9)</f>
        <v>0.90769230769230769</v>
      </c>
      <c r="J9" s="59">
        <f>I9/D9*100</f>
        <v>100.85470085470085</v>
      </c>
      <c r="K9" s="59"/>
      <c r="L9" s="227" t="str">
        <f>Deelnemers!G10</f>
        <v>Huphfrey Niericker</v>
      </c>
      <c r="M9" s="227"/>
      <c r="N9" s="40">
        <f>SUM(R20,R28,R32,H36)</f>
        <v>6</v>
      </c>
      <c r="O9" s="40">
        <f>SUM(S20,S28,S32,I36)</f>
        <v>7</v>
      </c>
      <c r="P9" s="43"/>
      <c r="Q9" s="16"/>
      <c r="R9" s="16"/>
      <c r="S9" s="16"/>
    </row>
    <row r="10" spans="2:19" ht="18.899999999999999" customHeight="1" x14ac:dyDescent="0.3">
      <c r="B10" s="16"/>
      <c r="C10" s="16"/>
      <c r="D10" s="22"/>
      <c r="E10" s="62"/>
      <c r="F10" s="41"/>
      <c r="G10" s="41"/>
      <c r="H10" s="41"/>
      <c r="I10" s="41"/>
      <c r="J10" s="41"/>
      <c r="K10" s="41"/>
      <c r="L10" s="63"/>
      <c r="M10" s="73"/>
      <c r="N10" s="16"/>
      <c r="O10" s="41"/>
      <c r="P10" s="42"/>
      <c r="Q10" s="16"/>
      <c r="R10" s="16"/>
      <c r="S10" s="16"/>
    </row>
    <row r="11" spans="2:19" ht="18.899999999999999" customHeight="1" x14ac:dyDescent="0.3">
      <c r="B11" s="16">
        <v>4</v>
      </c>
      <c r="C11" s="125" t="str">
        <f>Deelnemers!J12</f>
        <v>3 x 8</v>
      </c>
      <c r="D11" s="217">
        <f>Deelnemers!H12</f>
        <v>0.47799999999999998</v>
      </c>
      <c r="E11" s="218"/>
      <c r="F11" s="40">
        <f>SUM(N22,N26,D32,D34)</f>
        <v>96</v>
      </c>
      <c r="G11" s="40">
        <f>SUM(O22,O26,E32,E34)</f>
        <v>41</v>
      </c>
      <c r="H11" s="40">
        <f>SUM(P22,P26,F32,F34)</f>
        <v>101</v>
      </c>
      <c r="I11" s="61">
        <f>IF(H11=0,"",G11/H11)</f>
        <v>0.40594059405940597</v>
      </c>
      <c r="J11" s="59">
        <f>I11/D11*100</f>
        <v>84.924810472679084</v>
      </c>
      <c r="K11" s="59"/>
      <c r="L11" s="228" t="str">
        <f>Deelnemers!G12</f>
        <v>Albert Hakvoort</v>
      </c>
      <c r="M11" s="228"/>
      <c r="N11" s="40">
        <f>SUM(R22,R26,H32,H34)</f>
        <v>6</v>
      </c>
      <c r="O11" s="40">
        <f>SUM(S22,S26,I32,I34)</f>
        <v>7</v>
      </c>
      <c r="P11" s="43"/>
      <c r="Q11" s="16"/>
      <c r="R11" s="16"/>
      <c r="S11" s="16"/>
    </row>
    <row r="12" spans="2:19" ht="18.899999999999999" customHeight="1" x14ac:dyDescent="0.3">
      <c r="B12" s="16"/>
      <c r="C12" s="16"/>
      <c r="D12" s="22"/>
      <c r="E12" s="62"/>
      <c r="F12" s="41"/>
      <c r="G12" s="41"/>
      <c r="H12" s="41"/>
      <c r="I12" s="41"/>
      <c r="J12" s="41"/>
      <c r="K12" s="41"/>
      <c r="L12" s="63"/>
      <c r="M12" s="42"/>
      <c r="N12" s="16"/>
      <c r="O12" s="41"/>
      <c r="P12" s="42"/>
      <c r="Q12" s="16"/>
      <c r="R12" s="16"/>
      <c r="S12" s="16"/>
    </row>
    <row r="13" spans="2:19" ht="18.899999999999999" customHeight="1" x14ac:dyDescent="0.3">
      <c r="B13" s="16">
        <v>5</v>
      </c>
      <c r="C13" s="121" t="str">
        <f>Deelnemers!J14</f>
        <v>3 x 7</v>
      </c>
      <c r="D13" s="217">
        <f>Deelnemers!C14</f>
        <v>0.36099999999999999</v>
      </c>
      <c r="E13" s="218"/>
      <c r="F13" s="40">
        <f>SUM(N24,N30,N34,N36)</f>
        <v>84</v>
      </c>
      <c r="G13" s="40">
        <f t="shared" ref="G13:H13" si="1">SUM(O24,O30,O34,O36)</f>
        <v>41</v>
      </c>
      <c r="H13" s="40">
        <f t="shared" si="1"/>
        <v>96</v>
      </c>
      <c r="I13" s="61">
        <f>IF(H13=0,"",G13/H13)</f>
        <v>0.42708333333333331</v>
      </c>
      <c r="J13" s="59">
        <f>I13/D13*100</f>
        <v>118.30563250230841</v>
      </c>
      <c r="K13" s="59"/>
      <c r="L13" s="234" t="str">
        <f>Deelnemers!G14</f>
        <v>Sjuul Willems</v>
      </c>
      <c r="M13" s="234"/>
      <c r="N13" s="40">
        <f>SUM(R24,R30,R34,R36)</f>
        <v>4</v>
      </c>
      <c r="O13" s="40">
        <f>SUM(S24,S30,S34,S36)</f>
        <v>5</v>
      </c>
      <c r="P13" s="43"/>
      <c r="Q13" s="16"/>
      <c r="R13" s="16"/>
      <c r="S13" s="16"/>
    </row>
    <row r="14" spans="2:19" ht="18.899999999999999" customHeight="1" x14ac:dyDescent="0.3">
      <c r="B14" s="74"/>
      <c r="C14" s="7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ht="18.899999999999999" customHeight="1" thickBot="1" x14ac:dyDescent="0.35">
      <c r="B15" s="75"/>
      <c r="C15" s="7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2:19" ht="18.899999999999999" customHeight="1" thickBot="1" x14ac:dyDescent="0.35">
      <c r="B16" s="231" t="str">
        <f>'Poule B'!B4</f>
        <v xml:space="preserve">Poule B </v>
      </c>
      <c r="C16" s="231"/>
      <c r="D16" s="16"/>
      <c r="E16" s="16"/>
      <c r="F16" s="16"/>
      <c r="G16" s="16"/>
      <c r="H16" s="16"/>
      <c r="I16" s="16"/>
      <c r="J16" s="62"/>
      <c r="K16" s="62"/>
      <c r="L16" s="16"/>
      <c r="M16" s="16"/>
      <c r="N16" s="16"/>
      <c r="O16" s="16"/>
      <c r="P16" s="16"/>
      <c r="Q16" s="16"/>
      <c r="R16" s="16"/>
      <c r="S16" s="16"/>
    </row>
    <row r="17" spans="1:19" ht="18.899999999999999" customHeight="1" x14ac:dyDescent="0.3">
      <c r="B17" s="232"/>
      <c r="C17" s="233"/>
      <c r="D17" s="24" t="s">
        <v>0</v>
      </c>
      <c r="E17" s="24" t="s">
        <v>1</v>
      </c>
      <c r="F17" s="24" t="s">
        <v>2</v>
      </c>
      <c r="G17" s="26" t="s">
        <v>4</v>
      </c>
      <c r="H17" s="24" t="s">
        <v>30</v>
      </c>
      <c r="I17" s="36" t="s">
        <v>5</v>
      </c>
      <c r="J17" s="38"/>
      <c r="K17" s="168"/>
      <c r="L17" s="244"/>
      <c r="M17" s="245"/>
      <c r="N17" s="25" t="s">
        <v>0</v>
      </c>
      <c r="O17" s="24" t="s">
        <v>1</v>
      </c>
      <c r="P17" s="24" t="s">
        <v>2</v>
      </c>
      <c r="Q17" s="26" t="s">
        <v>4</v>
      </c>
      <c r="R17" s="24" t="s">
        <v>30</v>
      </c>
      <c r="S17" s="24" t="s">
        <v>5</v>
      </c>
    </row>
    <row r="18" spans="1:19" ht="18.899999999999999" customHeight="1" x14ac:dyDescent="0.3">
      <c r="A18" s="169">
        <v>1</v>
      </c>
      <c r="B18" s="237" t="str">
        <f>L5</f>
        <v>Jayden van Buren</v>
      </c>
      <c r="C18" s="238"/>
      <c r="D18" s="40">
        <f>'Poule B'!E5</f>
        <v>75</v>
      </c>
      <c r="E18" s="40">
        <f>'Poule B'!E16</f>
        <v>55</v>
      </c>
      <c r="F18" s="40">
        <f>'Poule B'!F16</f>
        <v>17</v>
      </c>
      <c r="G18" s="61">
        <f>'Poule B'!G16</f>
        <v>3.2352941176470589</v>
      </c>
      <c r="H18" s="40">
        <f>'Poule B'!H16</f>
        <v>2</v>
      </c>
      <c r="I18" s="40">
        <f>'Poule B'!J16</f>
        <v>3</v>
      </c>
      <c r="J18" s="35"/>
      <c r="K18" s="100">
        <f>B7</f>
        <v>2</v>
      </c>
      <c r="L18" s="229" t="str">
        <f>L7</f>
        <v>Jan Wouter Baarssen</v>
      </c>
      <c r="M18" s="230"/>
      <c r="N18" s="40">
        <f>'Poule B'!E7</f>
        <v>42</v>
      </c>
      <c r="O18" s="40">
        <f>'Poule B'!P16</f>
        <v>31</v>
      </c>
      <c r="P18" s="40">
        <f>'Poule B'!Q16</f>
        <v>18</v>
      </c>
      <c r="Q18" s="40">
        <f>'Poule B'!R16</f>
        <v>1.7222222222222223</v>
      </c>
      <c r="R18" s="40">
        <f>'Poule B'!S16</f>
        <v>4</v>
      </c>
      <c r="S18" s="40">
        <f>'Poule B'!U16</f>
        <v>5</v>
      </c>
    </row>
    <row r="19" spans="1:19" ht="18.899999999999999" customHeight="1" x14ac:dyDescent="0.3">
      <c r="A19" s="169"/>
      <c r="B19" s="240"/>
      <c r="C19" s="241"/>
      <c r="D19" s="24" t="s">
        <v>0</v>
      </c>
      <c r="E19" s="24" t="s">
        <v>1</v>
      </c>
      <c r="F19" s="24" t="s">
        <v>2</v>
      </c>
      <c r="G19" s="26" t="s">
        <v>4</v>
      </c>
      <c r="H19" s="24" t="s">
        <v>30</v>
      </c>
      <c r="I19" s="36" t="s">
        <v>5</v>
      </c>
      <c r="J19" s="37"/>
      <c r="K19" s="170"/>
      <c r="L19" s="224"/>
      <c r="M19" s="225"/>
      <c r="N19" s="25" t="s">
        <v>0</v>
      </c>
      <c r="O19" s="24" t="s">
        <v>1</v>
      </c>
      <c r="P19" s="24" t="s">
        <v>2</v>
      </c>
      <c r="Q19" s="26" t="s">
        <v>4</v>
      </c>
      <c r="R19" s="24" t="s">
        <v>30</v>
      </c>
      <c r="S19" s="24" t="s">
        <v>5</v>
      </c>
    </row>
    <row r="20" spans="1:19" ht="18.899999999999999" customHeight="1" x14ac:dyDescent="0.3">
      <c r="A20" s="169">
        <v>1</v>
      </c>
      <c r="B20" s="250" t="str">
        <f>L5</f>
        <v>Jayden van Buren</v>
      </c>
      <c r="C20" s="251"/>
      <c r="D20" s="64">
        <f>D18</f>
        <v>75</v>
      </c>
      <c r="E20" s="64">
        <f>'Poule B'!P61</f>
        <v>0</v>
      </c>
      <c r="F20" s="64">
        <f>'Poule B'!Q61</f>
        <v>0</v>
      </c>
      <c r="G20" s="60" t="str">
        <f>'Poule B'!R61</f>
        <v/>
      </c>
      <c r="H20" s="64">
        <f>'Poule B'!S61</f>
        <v>0</v>
      </c>
      <c r="I20" s="64">
        <f>'Poule B'!U61</f>
        <v>0</v>
      </c>
      <c r="J20" s="35"/>
      <c r="K20" s="100">
        <f>B9</f>
        <v>3</v>
      </c>
      <c r="L20" s="252" t="str">
        <f>L9</f>
        <v>Huphfrey Niericker</v>
      </c>
      <c r="M20" s="247"/>
      <c r="N20" s="40">
        <f>'Poule B'!E9</f>
        <v>33</v>
      </c>
      <c r="O20" s="40">
        <f>'Poule B'!E61</f>
        <v>0</v>
      </c>
      <c r="P20" s="40">
        <f>'Poule B'!F61</f>
        <v>0</v>
      </c>
      <c r="Q20" s="40" t="str">
        <f>'Poule B'!G61</f>
        <v/>
      </c>
      <c r="R20" s="40">
        <f>'Poule B'!H61</f>
        <v>0</v>
      </c>
      <c r="S20" s="40">
        <f>'Poule B'!J61</f>
        <v>0</v>
      </c>
    </row>
    <row r="21" spans="1:19" ht="18.899999999999999" customHeight="1" x14ac:dyDescent="0.3">
      <c r="A21" s="169"/>
      <c r="B21" s="235"/>
      <c r="C21" s="236"/>
      <c r="D21" s="24" t="s">
        <v>0</v>
      </c>
      <c r="E21" s="24" t="s">
        <v>1</v>
      </c>
      <c r="F21" s="24" t="s">
        <v>2</v>
      </c>
      <c r="G21" s="26" t="s">
        <v>4</v>
      </c>
      <c r="H21" s="24" t="s">
        <v>30</v>
      </c>
      <c r="I21" s="36" t="s">
        <v>5</v>
      </c>
      <c r="J21" s="37"/>
      <c r="K21" s="170"/>
      <c r="L21" s="224"/>
      <c r="M21" s="225"/>
      <c r="N21" s="25" t="s">
        <v>0</v>
      </c>
      <c r="O21" s="24" t="s">
        <v>1</v>
      </c>
      <c r="P21" s="24" t="s">
        <v>2</v>
      </c>
      <c r="Q21" s="26" t="s">
        <v>4</v>
      </c>
      <c r="R21" s="24" t="s">
        <v>30</v>
      </c>
      <c r="S21" s="24" t="s">
        <v>5</v>
      </c>
    </row>
    <row r="22" spans="1:19" ht="18.899999999999999" customHeight="1" x14ac:dyDescent="0.3">
      <c r="A22" s="169">
        <v>1</v>
      </c>
      <c r="B22" s="237" t="str">
        <f>L5</f>
        <v>Jayden van Buren</v>
      </c>
      <c r="C22" s="238"/>
      <c r="D22" s="40">
        <f>D18</f>
        <v>75</v>
      </c>
      <c r="E22" s="40">
        <f>'Poule B'!E41</f>
        <v>58</v>
      </c>
      <c r="F22" s="40">
        <f>'Poule B'!F41</f>
        <v>18</v>
      </c>
      <c r="G22" s="61">
        <f>'Poule B'!G41</f>
        <v>3.2222222222222223</v>
      </c>
      <c r="H22" s="40">
        <f>'Poule B'!H41</f>
        <v>4</v>
      </c>
      <c r="I22" s="40">
        <f>'Poule B'!J41</f>
        <v>5</v>
      </c>
      <c r="J22" s="35"/>
      <c r="K22" s="100">
        <f>B11</f>
        <v>4</v>
      </c>
      <c r="L22" s="253" t="str">
        <f>L11</f>
        <v>Albert Hakvoort</v>
      </c>
      <c r="M22" s="249"/>
      <c r="N22" s="40">
        <f>'Poule B'!E11</f>
        <v>24</v>
      </c>
      <c r="O22" s="40">
        <f>'Poule B'!P41</f>
        <v>13</v>
      </c>
      <c r="P22" s="40">
        <f>'Poule B'!Q41</f>
        <v>17</v>
      </c>
      <c r="Q22" s="40">
        <f>'Poule B'!R41</f>
        <v>0.76470588235294112</v>
      </c>
      <c r="R22" s="40">
        <f>'Poule B'!S41</f>
        <v>2</v>
      </c>
      <c r="S22" s="40">
        <f>'Poule B'!U41</f>
        <v>3</v>
      </c>
    </row>
    <row r="23" spans="1:19" ht="18.899999999999999" customHeight="1" x14ac:dyDescent="0.3">
      <c r="A23" s="169"/>
      <c r="B23" s="235"/>
      <c r="C23" s="236"/>
      <c r="D23" s="24" t="s">
        <v>0</v>
      </c>
      <c r="E23" s="24" t="s">
        <v>1</v>
      </c>
      <c r="F23" s="24" t="s">
        <v>2</v>
      </c>
      <c r="G23" s="26" t="s">
        <v>4</v>
      </c>
      <c r="H23" s="24" t="s">
        <v>30</v>
      </c>
      <c r="I23" s="36" t="s">
        <v>5</v>
      </c>
      <c r="J23" s="37"/>
      <c r="K23" s="170"/>
      <c r="L23" s="224"/>
      <c r="M23" s="225"/>
      <c r="N23" s="25" t="s">
        <v>0</v>
      </c>
      <c r="O23" s="24" t="s">
        <v>1</v>
      </c>
      <c r="P23" s="24" t="s">
        <v>2</v>
      </c>
      <c r="Q23" s="26" t="s">
        <v>4</v>
      </c>
      <c r="R23" s="24" t="s">
        <v>30</v>
      </c>
      <c r="S23" s="24" t="s">
        <v>5</v>
      </c>
    </row>
    <row r="24" spans="1:19" ht="18.899999999999999" customHeight="1" x14ac:dyDescent="0.3">
      <c r="A24" s="169">
        <v>1</v>
      </c>
      <c r="B24" s="237" t="str">
        <f>L5</f>
        <v>Jayden van Buren</v>
      </c>
      <c r="C24" s="238"/>
      <c r="D24" s="40">
        <f>D20</f>
        <v>75</v>
      </c>
      <c r="E24" s="40">
        <f>'Poule B'!P22</f>
        <v>75</v>
      </c>
      <c r="F24" s="40">
        <f>'Poule B'!Q22</f>
        <v>30</v>
      </c>
      <c r="G24" s="61">
        <f>'Poule B'!R22</f>
        <v>2.5</v>
      </c>
      <c r="H24" s="40">
        <f>'Poule B'!S22</f>
        <v>0</v>
      </c>
      <c r="I24" s="40">
        <f>'Poule B'!U22</f>
        <v>0</v>
      </c>
      <c r="J24" s="35"/>
      <c r="K24" s="100">
        <f>B13</f>
        <v>5</v>
      </c>
      <c r="L24" s="242" t="str">
        <f>L13</f>
        <v>Sjuul Willems</v>
      </c>
      <c r="M24" s="243"/>
      <c r="N24" s="40">
        <f>'Poule A'!E13</f>
        <v>21</v>
      </c>
      <c r="O24" s="40">
        <f>'Poule B'!E22</f>
        <v>16</v>
      </c>
      <c r="P24" s="40">
        <f>'Poule B'!F22</f>
        <v>29</v>
      </c>
      <c r="Q24" s="40">
        <f>'Poule B'!G22</f>
        <v>0.55172413793103448</v>
      </c>
      <c r="R24" s="40">
        <f>'Poule B'!H22</f>
        <v>0</v>
      </c>
      <c r="S24" s="40">
        <f>'Poule B'!J22</f>
        <v>0</v>
      </c>
    </row>
    <row r="25" spans="1:19" ht="18.899999999999999" customHeight="1" x14ac:dyDescent="0.3">
      <c r="A25" s="169"/>
      <c r="B25" s="65"/>
      <c r="C25" s="66"/>
      <c r="D25" s="24" t="s">
        <v>0</v>
      </c>
      <c r="E25" s="24" t="s">
        <v>1</v>
      </c>
      <c r="F25" s="24" t="s">
        <v>2</v>
      </c>
      <c r="G25" s="26" t="s">
        <v>4</v>
      </c>
      <c r="H25" s="24" t="s">
        <v>30</v>
      </c>
      <c r="I25" s="36" t="s">
        <v>5</v>
      </c>
      <c r="J25" s="37"/>
      <c r="K25" s="170"/>
      <c r="L25" s="224"/>
      <c r="M25" s="225"/>
      <c r="N25" s="25" t="s">
        <v>0</v>
      </c>
      <c r="O25" s="24" t="s">
        <v>1</v>
      </c>
      <c r="P25" s="24" t="s">
        <v>2</v>
      </c>
      <c r="Q25" s="26" t="s">
        <v>4</v>
      </c>
      <c r="R25" s="24" t="s">
        <v>30</v>
      </c>
      <c r="S25" s="24" t="s">
        <v>5</v>
      </c>
    </row>
    <row r="26" spans="1:19" ht="18.899999999999999" customHeight="1" x14ac:dyDescent="0.3">
      <c r="A26" s="100">
        <f>B7</f>
        <v>2</v>
      </c>
      <c r="B26" s="239" t="str">
        <f>L7</f>
        <v>Jan Wouter Baarssen</v>
      </c>
      <c r="C26" s="230"/>
      <c r="D26" s="40">
        <f>N18</f>
        <v>42</v>
      </c>
      <c r="E26" s="40">
        <f>'Poule B'!E35</f>
        <v>0</v>
      </c>
      <c r="F26" s="40">
        <f>'Poule B'!F35</f>
        <v>0</v>
      </c>
      <c r="G26" s="40" t="str">
        <f>'Poule B'!G35</f>
        <v/>
      </c>
      <c r="H26" s="40">
        <f>'Poule B'!H35</f>
        <v>0</v>
      </c>
      <c r="I26" s="40">
        <f>'Poule B'!J35</f>
        <v>0</v>
      </c>
      <c r="J26" s="35"/>
      <c r="K26" s="100">
        <f>B11</f>
        <v>4</v>
      </c>
      <c r="L26" s="253" t="str">
        <f>L11</f>
        <v>Albert Hakvoort</v>
      </c>
      <c r="M26" s="249"/>
      <c r="N26" s="40">
        <f>N22</f>
        <v>24</v>
      </c>
      <c r="O26" s="40">
        <f>'Poule B'!P35</f>
        <v>0</v>
      </c>
      <c r="P26" s="40">
        <f>'Poule B'!Q35</f>
        <v>0</v>
      </c>
      <c r="Q26" s="40" t="str">
        <f>'Poule B'!R35</f>
        <v/>
      </c>
      <c r="R26" s="40">
        <f>'Poule B'!S35</f>
        <v>0</v>
      </c>
      <c r="S26" s="40">
        <f>'Poule B'!U35</f>
        <v>0</v>
      </c>
    </row>
    <row r="27" spans="1:19" ht="18.899999999999999" customHeight="1" x14ac:dyDescent="0.3">
      <c r="A27" s="169"/>
      <c r="B27" s="235"/>
      <c r="C27" s="236"/>
      <c r="D27" s="24" t="s">
        <v>0</v>
      </c>
      <c r="E27" s="24" t="s">
        <v>1</v>
      </c>
      <c r="F27" s="24" t="s">
        <v>2</v>
      </c>
      <c r="G27" s="26" t="s">
        <v>4</v>
      </c>
      <c r="H27" s="24" t="s">
        <v>30</v>
      </c>
      <c r="I27" s="36" t="s">
        <v>5</v>
      </c>
      <c r="J27" s="37"/>
      <c r="K27" s="170"/>
      <c r="L27" s="224"/>
      <c r="M27" s="225"/>
      <c r="N27" s="25" t="s">
        <v>0</v>
      </c>
      <c r="O27" s="24" t="s">
        <v>1</v>
      </c>
      <c r="P27" s="24" t="s">
        <v>2</v>
      </c>
      <c r="Q27" s="26" t="s">
        <v>4</v>
      </c>
      <c r="R27" s="24" t="s">
        <v>30</v>
      </c>
      <c r="S27" s="24" t="s">
        <v>5</v>
      </c>
    </row>
    <row r="28" spans="1:19" ht="18.899999999999999" customHeight="1" x14ac:dyDescent="0.3">
      <c r="A28" s="169">
        <f>B7</f>
        <v>2</v>
      </c>
      <c r="B28" s="230" t="str">
        <f>L7</f>
        <v>Jan Wouter Baarssen</v>
      </c>
      <c r="C28" s="226"/>
      <c r="D28" s="40">
        <f>N18</f>
        <v>42</v>
      </c>
      <c r="E28" s="40">
        <f>'Poule B'!E55</f>
        <v>35</v>
      </c>
      <c r="F28" s="40">
        <f>'Poule B'!F55</f>
        <v>24</v>
      </c>
      <c r="G28" s="40">
        <f>'Poule B'!G55</f>
        <v>1.4583333333333333</v>
      </c>
      <c r="H28" s="40">
        <f>'Poule B'!H55</f>
        <v>4</v>
      </c>
      <c r="I28" s="40">
        <f>'Poule B'!J55</f>
        <v>5</v>
      </c>
      <c r="J28" s="35"/>
      <c r="K28" s="100">
        <f>B9</f>
        <v>3</v>
      </c>
      <c r="L28" s="252" t="str">
        <f>L9</f>
        <v>Huphfrey Niericker</v>
      </c>
      <c r="M28" s="247"/>
      <c r="N28" s="40">
        <f>N20</f>
        <v>33</v>
      </c>
      <c r="O28" s="40">
        <f>'Poule B'!P55</f>
        <v>28</v>
      </c>
      <c r="P28" s="40">
        <f>'Poule B'!Q55</f>
        <v>24</v>
      </c>
      <c r="Q28" s="40">
        <f>'Poule B'!R55</f>
        <v>1.1666666666666667</v>
      </c>
      <c r="R28" s="40">
        <f>'Poule B'!S55</f>
        <v>2</v>
      </c>
      <c r="S28" s="40">
        <f>'Poule B'!U55</f>
        <v>3</v>
      </c>
    </row>
    <row r="29" spans="1:19" ht="18.899999999999999" customHeight="1" x14ac:dyDescent="0.3">
      <c r="A29" s="169"/>
      <c r="B29" s="235"/>
      <c r="C29" s="236"/>
      <c r="D29" s="24" t="s">
        <v>0</v>
      </c>
      <c r="E29" s="24" t="s">
        <v>1</v>
      </c>
      <c r="F29" s="24" t="s">
        <v>2</v>
      </c>
      <c r="G29" s="26" t="s">
        <v>4</v>
      </c>
      <c r="H29" s="24" t="s">
        <v>30</v>
      </c>
      <c r="I29" s="36" t="s">
        <v>5</v>
      </c>
      <c r="J29" s="37"/>
      <c r="K29" s="170"/>
      <c r="L29" s="224"/>
      <c r="M29" s="225"/>
      <c r="N29" s="25" t="s">
        <v>0</v>
      </c>
      <c r="O29" s="24" t="s">
        <v>1</v>
      </c>
      <c r="P29" s="24" t="s">
        <v>2</v>
      </c>
      <c r="Q29" s="26" t="s">
        <v>4</v>
      </c>
      <c r="R29" s="24" t="s">
        <v>30</v>
      </c>
      <c r="S29" s="24" t="s">
        <v>5</v>
      </c>
    </row>
    <row r="30" spans="1:19" ht="18.899999999999999" customHeight="1" x14ac:dyDescent="0.3">
      <c r="A30" s="169">
        <f>B7</f>
        <v>2</v>
      </c>
      <c r="B30" s="230" t="str">
        <f>L7</f>
        <v>Jan Wouter Baarssen</v>
      </c>
      <c r="C30" s="226"/>
      <c r="D30" s="40">
        <f>N18</f>
        <v>42</v>
      </c>
      <c r="E30" s="40">
        <f>'Poule B'!P73</f>
        <v>42</v>
      </c>
      <c r="F30" s="40">
        <f>'Poule B'!Q73</f>
        <v>25</v>
      </c>
      <c r="G30" s="40">
        <f>'Poule B'!R73</f>
        <v>1.68</v>
      </c>
      <c r="H30" s="40">
        <f>'Poule B'!S73</f>
        <v>6</v>
      </c>
      <c r="I30" s="40">
        <f>'Poule B'!U73</f>
        <v>7</v>
      </c>
      <c r="J30" s="35"/>
      <c r="K30" s="100">
        <f>B13</f>
        <v>5</v>
      </c>
      <c r="L30" s="242" t="str">
        <f>L13</f>
        <v>Sjuul Willems</v>
      </c>
      <c r="M30" s="243"/>
      <c r="N30" s="40">
        <f>N24</f>
        <v>21</v>
      </c>
      <c r="O30" s="40">
        <f>'Poule B'!E73</f>
        <v>6</v>
      </c>
      <c r="P30" s="40">
        <f>'Poule B'!F73</f>
        <v>23</v>
      </c>
      <c r="Q30" s="40">
        <f>'Poule B'!G73</f>
        <v>0.2608695652173913</v>
      </c>
      <c r="R30" s="40">
        <f>'Poule B'!H73</f>
        <v>0</v>
      </c>
      <c r="S30" s="40">
        <f>'Poule B'!J73</f>
        <v>0</v>
      </c>
    </row>
    <row r="31" spans="1:19" ht="18.899999999999999" customHeight="1" x14ac:dyDescent="0.3">
      <c r="A31" s="169"/>
      <c r="B31" s="235"/>
      <c r="C31" s="236"/>
      <c r="D31" s="24" t="s">
        <v>0</v>
      </c>
      <c r="E31" s="24" t="s">
        <v>1</v>
      </c>
      <c r="F31" s="24" t="s">
        <v>2</v>
      </c>
      <c r="G31" s="26" t="s">
        <v>4</v>
      </c>
      <c r="H31" s="24" t="s">
        <v>30</v>
      </c>
      <c r="I31" s="36" t="s">
        <v>5</v>
      </c>
      <c r="J31" s="37"/>
      <c r="K31" s="170"/>
      <c r="L31" s="224"/>
      <c r="M31" s="225"/>
      <c r="N31" s="25" t="s">
        <v>0</v>
      </c>
      <c r="O31" s="24" t="s">
        <v>1</v>
      </c>
      <c r="P31" s="24" t="s">
        <v>2</v>
      </c>
      <c r="Q31" s="26" t="s">
        <v>4</v>
      </c>
      <c r="R31" s="24" t="s">
        <v>30</v>
      </c>
      <c r="S31" s="24" t="s">
        <v>5</v>
      </c>
    </row>
    <row r="32" spans="1:19" ht="18.899999999999999" customHeight="1" x14ac:dyDescent="0.3">
      <c r="A32" s="169">
        <f>B11</f>
        <v>4</v>
      </c>
      <c r="B32" s="248" t="str">
        <f>L11</f>
        <v>Albert Hakvoort</v>
      </c>
      <c r="C32" s="249"/>
      <c r="D32" s="40">
        <f>N22</f>
        <v>24</v>
      </c>
      <c r="E32" s="40">
        <f>'Poule B'!E47</f>
        <v>12</v>
      </c>
      <c r="F32" s="40">
        <f>'Poule B'!F47</f>
        <v>41</v>
      </c>
      <c r="G32" s="40">
        <f>'Poule B'!G47</f>
        <v>0.29268292682926828</v>
      </c>
      <c r="H32" s="40">
        <f>'Poule B'!H47</f>
        <v>2</v>
      </c>
      <c r="I32" s="40">
        <f>'Poule B'!J47</f>
        <v>2</v>
      </c>
      <c r="J32" s="35"/>
      <c r="K32" s="100">
        <f>B9</f>
        <v>3</v>
      </c>
      <c r="L32" s="252" t="str">
        <f>L9</f>
        <v>Huphfrey Niericker</v>
      </c>
      <c r="M32" s="247"/>
      <c r="N32" s="40">
        <f>N20</f>
        <v>33</v>
      </c>
      <c r="O32" s="40">
        <f>'Poule B'!P47</f>
        <v>31</v>
      </c>
      <c r="P32" s="40">
        <f>'Poule B'!Q47</f>
        <v>41</v>
      </c>
      <c r="Q32" s="40">
        <f>'Poule B'!R47</f>
        <v>0.75609756097560976</v>
      </c>
      <c r="R32" s="40">
        <f>'Poule B'!S47</f>
        <v>4</v>
      </c>
      <c r="S32" s="40">
        <f>'Poule B'!U47</f>
        <v>4</v>
      </c>
    </row>
    <row r="33" spans="1:20" ht="18.899999999999999" customHeight="1" x14ac:dyDescent="0.3">
      <c r="A33" s="169"/>
      <c r="B33" s="235"/>
      <c r="C33" s="236"/>
      <c r="D33" s="24" t="s">
        <v>0</v>
      </c>
      <c r="E33" s="24" t="s">
        <v>1</v>
      </c>
      <c r="F33" s="24" t="s">
        <v>2</v>
      </c>
      <c r="G33" s="26" t="s">
        <v>4</v>
      </c>
      <c r="H33" s="24" t="s">
        <v>30</v>
      </c>
      <c r="I33" s="36" t="s">
        <v>5</v>
      </c>
      <c r="J33" s="37"/>
      <c r="K33" s="170"/>
      <c r="L33" s="224"/>
      <c r="M33" s="225"/>
      <c r="N33" s="25" t="s">
        <v>0</v>
      </c>
      <c r="O33" s="24" t="s">
        <v>1</v>
      </c>
      <c r="P33" s="24" t="s">
        <v>2</v>
      </c>
      <c r="Q33" s="26" t="s">
        <v>4</v>
      </c>
      <c r="R33" s="24" t="s">
        <v>30</v>
      </c>
      <c r="S33" s="24" t="s">
        <v>5</v>
      </c>
      <c r="T33" s="40">
        <f>'Poule B'!U47</f>
        <v>4</v>
      </c>
    </row>
    <row r="34" spans="1:20" ht="18.899999999999999" customHeight="1" x14ac:dyDescent="0.3">
      <c r="A34" s="169">
        <f>B11</f>
        <v>4</v>
      </c>
      <c r="B34" s="248" t="str">
        <f>L11</f>
        <v>Albert Hakvoort</v>
      </c>
      <c r="C34" s="249"/>
      <c r="D34" s="40">
        <f>N22</f>
        <v>24</v>
      </c>
      <c r="E34" s="40">
        <f>'Poule B'!E29</f>
        <v>16</v>
      </c>
      <c r="F34" s="40">
        <f>'Poule B'!F29</f>
        <v>43</v>
      </c>
      <c r="G34" s="40">
        <f>'Poule B'!G29</f>
        <v>0.37209302325581395</v>
      </c>
      <c r="H34" s="40">
        <f>'Poule B'!H29</f>
        <v>2</v>
      </c>
      <c r="I34" s="40">
        <f>'Poule B'!J29</f>
        <v>2</v>
      </c>
      <c r="J34" s="35"/>
      <c r="K34" s="100">
        <f>B13</f>
        <v>5</v>
      </c>
      <c r="L34" s="242" t="str">
        <f>L13</f>
        <v>Sjuul Willems</v>
      </c>
      <c r="M34" s="243"/>
      <c r="N34" s="40">
        <f>N24</f>
        <v>21</v>
      </c>
      <c r="O34" s="40">
        <f>'Poule B'!P29</f>
        <v>19</v>
      </c>
      <c r="P34" s="40">
        <f>'Poule B'!Q29</f>
        <v>44</v>
      </c>
      <c r="Q34" s="40">
        <f>'Poule B'!R29</f>
        <v>0.43181818181818182</v>
      </c>
      <c r="R34" s="40">
        <f>'Poule B'!S29</f>
        <v>4</v>
      </c>
      <c r="S34" s="40">
        <f>'Poule B'!U29</f>
        <v>5</v>
      </c>
    </row>
    <row r="35" spans="1:20" ht="18.899999999999999" customHeight="1" x14ac:dyDescent="0.3">
      <c r="A35" s="169"/>
      <c r="B35" s="235"/>
      <c r="C35" s="236"/>
      <c r="D35" s="24" t="s">
        <v>0</v>
      </c>
      <c r="E35" s="24" t="s">
        <v>1</v>
      </c>
      <c r="F35" s="24" t="s">
        <v>2</v>
      </c>
      <c r="G35" s="26" t="s">
        <v>4</v>
      </c>
      <c r="H35" s="24" t="s">
        <v>30</v>
      </c>
      <c r="I35" s="36" t="s">
        <v>5</v>
      </c>
      <c r="J35" s="37"/>
      <c r="K35" s="170"/>
      <c r="L35" s="224"/>
      <c r="M35" s="225"/>
      <c r="N35" s="25" t="s">
        <v>0</v>
      </c>
      <c r="O35" s="24" t="s">
        <v>1</v>
      </c>
      <c r="P35" s="24" t="s">
        <v>2</v>
      </c>
      <c r="Q35" s="26" t="s">
        <v>4</v>
      </c>
      <c r="R35" s="24" t="s">
        <v>30</v>
      </c>
      <c r="S35" s="24" t="s">
        <v>5</v>
      </c>
    </row>
    <row r="36" spans="1:20" ht="18.899999999999999" customHeight="1" x14ac:dyDescent="0.3">
      <c r="A36" s="169">
        <f>B9</f>
        <v>3</v>
      </c>
      <c r="B36" s="246" t="str">
        <f>L9</f>
        <v>Huphfrey Niericker</v>
      </c>
      <c r="C36" s="247"/>
      <c r="D36" s="40">
        <f>N20</f>
        <v>33</v>
      </c>
      <c r="E36" s="40">
        <f>'Poule B'!E67</f>
        <v>0</v>
      </c>
      <c r="F36" s="40">
        <f>'Poule B'!F67</f>
        <v>0</v>
      </c>
      <c r="G36" s="40" t="str">
        <f>'Poule B'!G67</f>
        <v/>
      </c>
      <c r="H36" s="40">
        <f>'Poule B'!H67</f>
        <v>0</v>
      </c>
      <c r="I36" s="40">
        <f>'Poule B'!J67</f>
        <v>0</v>
      </c>
      <c r="J36" s="35"/>
      <c r="K36" s="100">
        <f>B13</f>
        <v>5</v>
      </c>
      <c r="L36" s="242" t="str">
        <f>L13</f>
        <v>Sjuul Willems</v>
      </c>
      <c r="M36" s="243"/>
      <c r="N36" s="40">
        <f>N24</f>
        <v>21</v>
      </c>
      <c r="O36" s="40">
        <f>'Poule B'!P67</f>
        <v>0</v>
      </c>
      <c r="P36" s="40">
        <f>'Poule B'!Q67</f>
        <v>0</v>
      </c>
      <c r="Q36" s="40" t="str">
        <f>'Poule B'!R67</f>
        <v/>
      </c>
      <c r="R36" s="40">
        <f>'Poule B'!S67</f>
        <v>0</v>
      </c>
      <c r="S36" s="40">
        <f>'Poule B'!U67</f>
        <v>0</v>
      </c>
    </row>
    <row r="37" spans="1:20" x14ac:dyDescent="0.3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53">
    <mergeCell ref="D7:E7"/>
    <mergeCell ref="L7:M7"/>
    <mergeCell ref="B1:I1"/>
    <mergeCell ref="D4:E4"/>
    <mergeCell ref="L4:M4"/>
    <mergeCell ref="D5:E5"/>
    <mergeCell ref="L5:M5"/>
    <mergeCell ref="B19:C19"/>
    <mergeCell ref="L19:M19"/>
    <mergeCell ref="D9:E9"/>
    <mergeCell ref="L9:M9"/>
    <mergeCell ref="D11:E11"/>
    <mergeCell ref="L11:M11"/>
    <mergeCell ref="D13:E13"/>
    <mergeCell ref="L13:M13"/>
    <mergeCell ref="B16:C16"/>
    <mergeCell ref="B17:C17"/>
    <mergeCell ref="L17:M17"/>
    <mergeCell ref="B18:C18"/>
    <mergeCell ref="L18:M18"/>
    <mergeCell ref="B26:C26"/>
    <mergeCell ref="L26:M26"/>
    <mergeCell ref="B20:C20"/>
    <mergeCell ref="L20:M20"/>
    <mergeCell ref="B21:C21"/>
    <mergeCell ref="L21:M21"/>
    <mergeCell ref="B22:C22"/>
    <mergeCell ref="L22:M22"/>
    <mergeCell ref="B23:C23"/>
    <mergeCell ref="L23:M23"/>
    <mergeCell ref="B24:C24"/>
    <mergeCell ref="L24:M24"/>
    <mergeCell ref="L25:M25"/>
    <mergeCell ref="B27:C27"/>
    <mergeCell ref="L27:M27"/>
    <mergeCell ref="B28:C28"/>
    <mergeCell ref="L28:M28"/>
    <mergeCell ref="B29:C29"/>
    <mergeCell ref="L29:M29"/>
    <mergeCell ref="B30:C30"/>
    <mergeCell ref="L30:M30"/>
    <mergeCell ref="B31:C31"/>
    <mergeCell ref="L31:M31"/>
    <mergeCell ref="B32:C32"/>
    <mergeCell ref="L32:M32"/>
    <mergeCell ref="B36:C36"/>
    <mergeCell ref="L36:M36"/>
    <mergeCell ref="B33:C33"/>
    <mergeCell ref="L33:M33"/>
    <mergeCell ref="B34:C34"/>
    <mergeCell ref="L34:M34"/>
    <mergeCell ref="B35:C35"/>
    <mergeCell ref="L35:M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1"/>
  <sheetViews>
    <sheetView workbookViewId="0">
      <selection activeCell="W103" sqref="W103"/>
    </sheetView>
  </sheetViews>
  <sheetFormatPr defaultRowHeight="14.4" x14ac:dyDescent="0.3"/>
  <cols>
    <col min="1" max="1" width="2.5546875" customWidth="1"/>
    <col min="2" max="3" width="11.5546875" customWidth="1"/>
    <col min="4" max="4" width="5.5546875" customWidth="1"/>
    <col min="5" max="5" width="4.5546875" customWidth="1"/>
    <col min="6" max="6" width="5.5546875" customWidth="1"/>
    <col min="7" max="7" width="7" customWidth="1"/>
    <col min="8" max="11" width="4.5546875" customWidth="1"/>
    <col min="12" max="12" width="2.5546875" customWidth="1"/>
    <col min="13" max="14" width="11.5546875" customWidth="1"/>
    <col min="15" max="15" width="5.5546875" customWidth="1"/>
    <col min="16" max="16" width="4.5546875" customWidth="1"/>
    <col min="17" max="17" width="5.5546875" customWidth="1"/>
    <col min="18" max="18" width="6.44140625" customWidth="1"/>
    <col min="19" max="19" width="5.5546875" customWidth="1"/>
    <col min="20" max="21" width="4.5546875" customWidth="1"/>
    <col min="22" max="22" width="7.5546875" customWidth="1"/>
  </cols>
  <sheetData>
    <row r="1" spans="1:25" ht="18.899999999999999" customHeight="1" thickBot="1" x14ac:dyDescent="0.35">
      <c r="A1" s="16"/>
      <c r="B1" s="174" t="s">
        <v>55</v>
      </c>
      <c r="C1" s="175"/>
      <c r="D1" s="175"/>
      <c r="E1" s="175"/>
      <c r="F1" s="175"/>
      <c r="G1" s="175"/>
      <c r="H1" s="175"/>
      <c r="I1" s="176"/>
      <c r="J1" s="71"/>
      <c r="K1" s="71"/>
      <c r="L1" s="20"/>
      <c r="M1" s="20"/>
      <c r="N1" s="20"/>
      <c r="O1" s="16"/>
      <c r="P1" s="16"/>
      <c r="Q1" s="16"/>
      <c r="R1" s="16"/>
      <c r="S1" s="16"/>
      <c r="T1" s="16"/>
      <c r="U1" s="16"/>
      <c r="V1" s="16"/>
    </row>
    <row r="2" spans="1:25" ht="18.899999999999999" customHeight="1" thickBot="1" x14ac:dyDescent="0.4">
      <c r="A2" s="16"/>
      <c r="B2" s="208" t="s">
        <v>6</v>
      </c>
      <c r="C2" s="209"/>
      <c r="D2" s="209"/>
      <c r="E2" s="209"/>
      <c r="F2" s="209"/>
      <c r="G2" s="210"/>
      <c r="H2" s="85"/>
      <c r="I2" s="30"/>
      <c r="J2" s="30"/>
      <c r="K2" s="30"/>
      <c r="L2" s="30"/>
      <c r="M2" s="30"/>
      <c r="N2" s="30"/>
      <c r="O2" s="16"/>
      <c r="P2" s="16"/>
      <c r="Q2" s="16"/>
      <c r="R2" s="16"/>
      <c r="S2" s="30"/>
      <c r="T2" s="30"/>
      <c r="U2" s="30"/>
      <c r="V2" s="30"/>
      <c r="W2" s="3"/>
      <c r="X2" s="3"/>
    </row>
    <row r="3" spans="1:25" ht="18.899999999999999" customHeight="1" thickBot="1" x14ac:dyDescent="0.4">
      <c r="A3" s="1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6"/>
      <c r="P3" s="16"/>
      <c r="Q3" s="16"/>
      <c r="R3" s="16"/>
      <c r="S3" s="30"/>
      <c r="T3" s="30"/>
      <c r="U3" s="30"/>
      <c r="V3" s="30"/>
      <c r="W3" s="3"/>
      <c r="X3" s="3"/>
    </row>
    <row r="4" spans="1:25" ht="18.899999999999999" customHeight="1" thickBot="1" x14ac:dyDescent="0.35">
      <c r="A4" s="16"/>
      <c r="B4" s="213" t="s">
        <v>17</v>
      </c>
      <c r="C4" s="214"/>
      <c r="D4" s="86" t="s">
        <v>3</v>
      </c>
      <c r="E4" s="57" t="s">
        <v>0</v>
      </c>
      <c r="F4" s="57" t="s">
        <v>30</v>
      </c>
      <c r="G4" s="16"/>
      <c r="H4" s="144" t="s">
        <v>64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T4" s="143"/>
      <c r="U4" s="16"/>
      <c r="V4" s="16"/>
      <c r="Y4" s="4"/>
    </row>
    <row r="5" spans="1:25" ht="18.899999999999999" customHeight="1" thickBot="1" x14ac:dyDescent="0.35">
      <c r="A5" s="140">
        <v>1</v>
      </c>
      <c r="B5" s="215" t="str">
        <f>Deelnemers!B19</f>
        <v>Mike de Olde</v>
      </c>
      <c r="C5" s="216"/>
      <c r="D5" s="87">
        <f>Deelnemers!C19</f>
        <v>1.7509999999999999</v>
      </c>
      <c r="E5" s="88">
        <f>Deelnemers!D19</f>
        <v>57</v>
      </c>
      <c r="F5" s="87" t="str">
        <f>Deelnemers!E19</f>
        <v>3 X 19</v>
      </c>
      <c r="G5" s="62"/>
      <c r="H5" s="179" t="s">
        <v>62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6"/>
      <c r="U5" s="16"/>
      <c r="V5" s="15"/>
      <c r="W5" s="9"/>
    </row>
    <row r="6" spans="1:25" ht="18.899999999999999" customHeight="1" thickBot="1" x14ac:dyDescent="0.35">
      <c r="A6" s="102"/>
      <c r="B6" s="177"/>
      <c r="C6" s="178"/>
      <c r="D6" s="141"/>
      <c r="E6" s="109"/>
      <c r="F6" s="142"/>
      <c r="G6" s="2"/>
      <c r="H6" s="2"/>
      <c r="I6" s="2"/>
      <c r="J6" s="16"/>
      <c r="K6" s="16"/>
      <c r="L6" s="16"/>
      <c r="M6" s="16"/>
      <c r="N6" s="16"/>
      <c r="O6" s="16"/>
      <c r="P6" s="16"/>
      <c r="Q6" s="21"/>
      <c r="R6" s="21"/>
      <c r="S6" s="21"/>
      <c r="T6" s="21"/>
      <c r="U6" s="21"/>
      <c r="V6" s="21"/>
      <c r="W6" s="1"/>
      <c r="Y6" s="5"/>
    </row>
    <row r="7" spans="1:25" ht="18.899999999999999" customHeight="1" thickBot="1" x14ac:dyDescent="0.35">
      <c r="A7" s="140">
        <v>2</v>
      </c>
      <c r="B7" s="182" t="str">
        <f>Deelnemers!B21</f>
        <v>Frederik Kapitein</v>
      </c>
      <c r="C7" s="183"/>
      <c r="D7" s="87">
        <f>Deelnemers!C21</f>
        <v>1.254</v>
      </c>
      <c r="E7" s="88">
        <f>Deelnemers!D21</f>
        <v>42</v>
      </c>
      <c r="F7" s="87" t="str">
        <f>Deelnemers!E21</f>
        <v>3 X 14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"/>
      <c r="S7" s="16"/>
      <c r="T7" s="16"/>
      <c r="U7" s="16"/>
      <c r="V7" s="15"/>
      <c r="W7" s="10"/>
      <c r="Y7" s="5"/>
    </row>
    <row r="8" spans="1:25" ht="18.899999999999999" customHeight="1" thickBot="1" x14ac:dyDescent="0.35">
      <c r="A8" s="102"/>
      <c r="B8" s="177"/>
      <c r="C8" s="178"/>
      <c r="D8" s="89"/>
      <c r="E8" s="62"/>
      <c r="F8" s="90"/>
      <c r="G8" s="16"/>
      <c r="H8" s="16"/>
      <c r="I8" s="16"/>
      <c r="J8" s="16"/>
      <c r="K8" s="16"/>
      <c r="L8" s="16"/>
      <c r="M8" s="16"/>
      <c r="N8" s="16"/>
      <c r="O8" s="16"/>
      <c r="P8" s="16"/>
      <c r="Q8" s="21"/>
      <c r="R8" s="21"/>
      <c r="S8" s="21"/>
      <c r="T8" s="21"/>
      <c r="U8" s="21"/>
      <c r="V8" s="21"/>
      <c r="W8" s="1"/>
      <c r="Y8" s="5"/>
    </row>
    <row r="9" spans="1:25" ht="18.899999999999999" customHeight="1" thickBot="1" x14ac:dyDescent="0.35">
      <c r="A9" s="140">
        <v>3</v>
      </c>
      <c r="B9" s="184" t="str">
        <f>Deelnemers!B23</f>
        <v>Fleur Langereis</v>
      </c>
      <c r="C9" s="185"/>
      <c r="D9" s="87">
        <f>Deelnemers!C23</f>
        <v>0.8</v>
      </c>
      <c r="E9" s="88">
        <f>Deelnemers!D23</f>
        <v>30</v>
      </c>
      <c r="F9" s="87" t="str">
        <f>Deelnemers!E23</f>
        <v>3 X 10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"/>
      <c r="S9" s="16"/>
      <c r="T9" s="16"/>
      <c r="U9" s="16"/>
      <c r="V9" s="15"/>
      <c r="W9" s="10"/>
      <c r="Y9" s="6"/>
    </row>
    <row r="10" spans="1:25" ht="18.899999999999999" customHeight="1" thickBot="1" x14ac:dyDescent="0.35">
      <c r="A10" s="102"/>
      <c r="B10" s="186"/>
      <c r="C10" s="187"/>
      <c r="D10" s="91"/>
      <c r="E10" s="92"/>
      <c r="F10" s="90"/>
      <c r="G10" s="16"/>
      <c r="H10" s="16"/>
      <c r="I10" s="16"/>
      <c r="J10" s="16"/>
      <c r="K10" s="16"/>
      <c r="L10" s="16"/>
      <c r="M10" s="20"/>
      <c r="N10" s="16"/>
      <c r="O10" s="16"/>
      <c r="P10" s="16"/>
      <c r="Q10" s="21"/>
      <c r="R10" s="21"/>
      <c r="S10" s="21"/>
      <c r="T10" s="21"/>
      <c r="U10" s="21"/>
      <c r="V10" s="21"/>
      <c r="W10" s="1"/>
    </row>
    <row r="11" spans="1:25" ht="18.899999999999999" customHeight="1" thickBot="1" x14ac:dyDescent="0.35">
      <c r="A11" s="140">
        <v>4</v>
      </c>
      <c r="B11" s="211" t="str">
        <f>Deelnemers!B25</f>
        <v>Maxim Oomen</v>
      </c>
      <c r="C11" s="212"/>
      <c r="D11" s="87">
        <f>Deelnemers!C25</f>
        <v>0.35099999999999998</v>
      </c>
      <c r="E11" s="88">
        <f>Deelnemers!D25</f>
        <v>21</v>
      </c>
      <c r="F11" s="87" t="str">
        <f>Deelnemers!E25</f>
        <v>3 X 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5"/>
      <c r="W11" s="10"/>
    </row>
    <row r="12" spans="1:25" ht="18.899999999999999" customHeight="1" thickBot="1" x14ac:dyDescent="0.35">
      <c r="A12" s="102"/>
      <c r="B12" s="177"/>
      <c r="C12" s="178"/>
      <c r="D12" s="89"/>
      <c r="E12" s="62"/>
      <c r="F12" s="9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21"/>
      <c r="S12" s="21"/>
      <c r="T12" s="21"/>
      <c r="U12" s="21"/>
      <c r="V12" s="21"/>
      <c r="W12" s="1"/>
      <c r="Y12" s="5"/>
    </row>
    <row r="13" spans="1:25" ht="18.899999999999999" customHeight="1" thickBot="1" x14ac:dyDescent="0.35">
      <c r="A13" s="140">
        <v>5</v>
      </c>
      <c r="B13" s="206" t="str">
        <f>Deelnemers!B27</f>
        <v>Pieter Hoekman</v>
      </c>
      <c r="C13" s="207"/>
      <c r="D13" s="44">
        <f>Deelnemers!C27</f>
        <v>0.29199999999999998</v>
      </c>
      <c r="E13" s="14">
        <f>Deelnemers!D27</f>
        <v>21</v>
      </c>
      <c r="F13" s="44" t="str">
        <f>Deelnemers!E27</f>
        <v>3 x 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5" ht="18.899999999999999" customHeight="1" thickBot="1" x14ac:dyDescent="0.35">
      <c r="A14" s="16"/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5" ht="18.899999999999999" customHeight="1" thickBot="1" x14ac:dyDescent="0.35">
      <c r="A15" s="140">
        <v>6</v>
      </c>
      <c r="B15" s="267" t="str">
        <f>Deelnemers!B29</f>
        <v>Daan Karssenberg</v>
      </c>
      <c r="C15" s="268"/>
      <c r="D15" s="44">
        <f>Deelnemers!C29</f>
        <v>1.47</v>
      </c>
      <c r="E15" s="14">
        <f>Deelnemers!D29</f>
        <v>48</v>
      </c>
      <c r="F15" s="44" t="str">
        <f>Deelnemers!E29</f>
        <v>3 x 16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5" ht="18.899999999999999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5" ht="18.899999999999999" customHeight="1" x14ac:dyDescent="0.3">
      <c r="A17" s="16"/>
      <c r="B17" s="126" t="s">
        <v>60</v>
      </c>
      <c r="C17" s="127">
        <f>D5</f>
        <v>1.7509999999999999</v>
      </c>
      <c r="D17" s="93" t="s">
        <v>0</v>
      </c>
      <c r="E17" s="93" t="s">
        <v>1</v>
      </c>
      <c r="F17" s="93" t="s">
        <v>2</v>
      </c>
      <c r="G17" s="94" t="s">
        <v>4</v>
      </c>
      <c r="H17" s="93" t="s">
        <v>29</v>
      </c>
      <c r="I17" s="95" t="s">
        <v>61</v>
      </c>
      <c r="J17" s="131" t="s">
        <v>5</v>
      </c>
      <c r="K17" s="134"/>
      <c r="L17" s="96"/>
      <c r="M17" s="126" t="s">
        <v>60</v>
      </c>
      <c r="N17" s="128">
        <f>D7</f>
        <v>1.254</v>
      </c>
      <c r="O17" s="93" t="s">
        <v>0</v>
      </c>
      <c r="P17" s="93" t="s">
        <v>1</v>
      </c>
      <c r="Q17" s="93" t="s">
        <v>2</v>
      </c>
      <c r="R17" s="94" t="s">
        <v>4</v>
      </c>
      <c r="S17" s="93" t="s">
        <v>29</v>
      </c>
      <c r="T17" s="95" t="s">
        <v>61</v>
      </c>
      <c r="U17" s="95" t="s">
        <v>5</v>
      </c>
      <c r="V17" s="16"/>
    </row>
    <row r="18" spans="1:25" ht="18.899999999999999" customHeight="1" x14ac:dyDescent="0.35">
      <c r="A18" s="140">
        <f>A5</f>
        <v>1</v>
      </c>
      <c r="B18" s="201" t="str">
        <f>B5</f>
        <v>Mike de Olde</v>
      </c>
      <c r="C18" s="201"/>
      <c r="D18" s="97">
        <f>E5</f>
        <v>57</v>
      </c>
      <c r="E18" s="97">
        <f>SUM(E19:E21)</f>
        <v>35</v>
      </c>
      <c r="F18" s="97">
        <f>SUM(F19:F21)</f>
        <v>28</v>
      </c>
      <c r="G18" s="98">
        <f>IF(F18=0,"",E18/F18)</f>
        <v>1.25</v>
      </c>
      <c r="H18" s="99">
        <f>SUM(H19,H20,H21)</f>
        <v>0</v>
      </c>
      <c r="I18" s="107">
        <v>0</v>
      </c>
      <c r="J18" s="132">
        <v>0</v>
      </c>
      <c r="K18" s="137"/>
      <c r="L18" s="100">
        <v>2</v>
      </c>
      <c r="M18" s="189" t="str">
        <f>B7</f>
        <v>Frederik Kapitein</v>
      </c>
      <c r="N18" s="190"/>
      <c r="O18" s="97">
        <f>E7</f>
        <v>42</v>
      </c>
      <c r="P18" s="97">
        <f>SUM(P19:P21)</f>
        <v>42</v>
      </c>
      <c r="Q18" s="97">
        <f>SUM(Q19:Q21)</f>
        <v>29</v>
      </c>
      <c r="R18" s="98">
        <f>IF(Q18=0,"",P18/Q18)</f>
        <v>1.4482758620689655</v>
      </c>
      <c r="S18" s="99">
        <f>SUM(S19,S20,S21)</f>
        <v>6</v>
      </c>
      <c r="T18" s="107">
        <v>1</v>
      </c>
      <c r="U18" s="107">
        <v>7</v>
      </c>
      <c r="V18" s="16"/>
      <c r="Y18" s="7"/>
    </row>
    <row r="19" spans="1:25" ht="18.899999999999999" customHeight="1" x14ac:dyDescent="0.35">
      <c r="A19" s="16"/>
      <c r="B19" s="15"/>
      <c r="C19" s="16" t="s">
        <v>14</v>
      </c>
      <c r="D19" s="97">
        <f>D18/3</f>
        <v>19</v>
      </c>
      <c r="E19" s="68">
        <v>9</v>
      </c>
      <c r="F19" s="68">
        <v>9</v>
      </c>
      <c r="G19" s="98">
        <f t="shared" ref="G19:G21" si="0">IF(F19=0,"",E19/F19)</f>
        <v>1</v>
      </c>
      <c r="H19" s="39">
        <v>0</v>
      </c>
      <c r="I19" s="16"/>
      <c r="J19" s="16"/>
      <c r="K19" s="16"/>
      <c r="L19" s="108"/>
      <c r="M19" s="15"/>
      <c r="N19" s="16" t="s">
        <v>14</v>
      </c>
      <c r="O19" s="97">
        <f>O18/3</f>
        <v>14</v>
      </c>
      <c r="P19" s="68">
        <v>14</v>
      </c>
      <c r="Q19" s="97">
        <f>F19</f>
        <v>9</v>
      </c>
      <c r="R19" s="98">
        <f>IF(Q19=0,"",P19/Q19)</f>
        <v>1.5555555555555556</v>
      </c>
      <c r="S19" s="39">
        <v>2</v>
      </c>
      <c r="T19" s="48"/>
      <c r="U19" s="16"/>
      <c r="V19" s="16"/>
      <c r="Y19" s="7"/>
    </row>
    <row r="20" spans="1:25" ht="18.899999999999999" customHeight="1" x14ac:dyDescent="0.35">
      <c r="A20" s="16"/>
      <c r="B20" s="16"/>
      <c r="C20" s="16" t="s">
        <v>15</v>
      </c>
      <c r="D20" s="97">
        <f>D18/3</f>
        <v>19</v>
      </c>
      <c r="E20" s="68">
        <v>18</v>
      </c>
      <c r="F20" s="68">
        <v>11</v>
      </c>
      <c r="G20" s="98">
        <f t="shared" si="0"/>
        <v>1.6363636363636365</v>
      </c>
      <c r="H20" s="39">
        <v>0</v>
      </c>
      <c r="I20" s="16"/>
      <c r="J20" s="16"/>
      <c r="K20" s="16"/>
      <c r="L20" s="62"/>
      <c r="M20" s="16"/>
      <c r="N20" s="16" t="s">
        <v>15</v>
      </c>
      <c r="O20" s="97">
        <f>O18/3</f>
        <v>14</v>
      </c>
      <c r="P20" s="68">
        <v>14</v>
      </c>
      <c r="Q20" s="97">
        <v>12</v>
      </c>
      <c r="R20" s="98">
        <f t="shared" ref="R20:R21" si="1">IF(Q20=0,"",P20/Q20)</f>
        <v>1.1666666666666667</v>
      </c>
      <c r="S20" s="39">
        <v>2</v>
      </c>
      <c r="T20" s="48"/>
      <c r="U20" s="16"/>
      <c r="V20" s="16"/>
      <c r="Y20" s="7"/>
    </row>
    <row r="21" spans="1:25" ht="18.899999999999999" customHeight="1" x14ac:dyDescent="0.35">
      <c r="A21" s="16"/>
      <c r="B21" s="16"/>
      <c r="C21" s="16" t="s">
        <v>16</v>
      </c>
      <c r="D21" s="97">
        <f>D18/3</f>
        <v>19</v>
      </c>
      <c r="E21" s="68">
        <v>8</v>
      </c>
      <c r="F21" s="68">
        <v>8</v>
      </c>
      <c r="G21" s="98">
        <f t="shared" si="0"/>
        <v>1</v>
      </c>
      <c r="H21" s="39">
        <v>0</v>
      </c>
      <c r="I21" s="16"/>
      <c r="J21" s="16"/>
      <c r="K21" s="16"/>
      <c r="L21" s="62"/>
      <c r="M21" s="16"/>
      <c r="N21" s="16" t="s">
        <v>16</v>
      </c>
      <c r="O21" s="97">
        <f>O18/3</f>
        <v>14</v>
      </c>
      <c r="P21" s="68">
        <v>14</v>
      </c>
      <c r="Q21" s="97">
        <f>F21</f>
        <v>8</v>
      </c>
      <c r="R21" s="98">
        <f t="shared" si="1"/>
        <v>1.75</v>
      </c>
      <c r="S21" s="39">
        <v>2</v>
      </c>
      <c r="T21" s="48"/>
      <c r="U21" s="16"/>
      <c r="V21" s="16"/>
      <c r="Y21" s="7"/>
    </row>
    <row r="22" spans="1:25" ht="18.899999999999999" customHeight="1" x14ac:dyDescent="0.35">
      <c r="A22" s="16"/>
      <c r="B22" s="16"/>
      <c r="C22" s="16"/>
      <c r="D22" s="101"/>
      <c r="E22" s="102"/>
      <c r="F22" s="102"/>
      <c r="G22" s="103"/>
      <c r="H22" s="104"/>
      <c r="I22" s="16"/>
      <c r="J22" s="16"/>
      <c r="K22" s="16"/>
      <c r="L22" s="62"/>
      <c r="M22" s="16"/>
      <c r="N22" s="16"/>
      <c r="O22" s="101"/>
      <c r="P22" s="102"/>
      <c r="Q22" s="102"/>
      <c r="R22" s="103"/>
      <c r="S22" s="104"/>
      <c r="T22" s="21"/>
      <c r="U22" s="16"/>
      <c r="V22" s="16"/>
      <c r="Y22" s="7"/>
    </row>
    <row r="23" spans="1:25" ht="18.899999999999999" customHeight="1" x14ac:dyDescent="0.3">
      <c r="A23" s="16"/>
      <c r="B23" s="126" t="s">
        <v>60</v>
      </c>
      <c r="C23" s="128">
        <f>D13</f>
        <v>0.29199999999999998</v>
      </c>
      <c r="D23" s="93" t="s">
        <v>0</v>
      </c>
      <c r="E23" s="93" t="s">
        <v>1</v>
      </c>
      <c r="F23" s="93" t="s">
        <v>2</v>
      </c>
      <c r="G23" s="94" t="s">
        <v>4</v>
      </c>
      <c r="H23" s="93" t="s">
        <v>29</v>
      </c>
      <c r="I23" s="95" t="s">
        <v>61</v>
      </c>
      <c r="J23" s="131" t="s">
        <v>5</v>
      </c>
      <c r="K23" s="134"/>
      <c r="L23" s="138"/>
      <c r="M23" s="126" t="s">
        <v>60</v>
      </c>
      <c r="N23" s="128">
        <f>D5</f>
        <v>1.7509999999999999</v>
      </c>
      <c r="O23" s="105" t="s">
        <v>0</v>
      </c>
      <c r="P23" s="93" t="s">
        <v>1</v>
      </c>
      <c r="Q23" s="93" t="s">
        <v>2</v>
      </c>
      <c r="R23" s="94" t="s">
        <v>4</v>
      </c>
      <c r="S23" s="93" t="s">
        <v>29</v>
      </c>
      <c r="T23" s="95" t="s">
        <v>61</v>
      </c>
      <c r="U23" s="95" t="s">
        <v>5</v>
      </c>
      <c r="V23" s="16"/>
    </row>
    <row r="24" spans="1:25" ht="18.899999999999999" customHeight="1" x14ac:dyDescent="0.3">
      <c r="A24" s="140">
        <v>5</v>
      </c>
      <c r="B24" s="188" t="str">
        <f>B13</f>
        <v>Pieter Hoekman</v>
      </c>
      <c r="C24" s="188"/>
      <c r="D24" s="97">
        <f>E13</f>
        <v>21</v>
      </c>
      <c r="E24" s="97">
        <f>SUM(E25:E27)</f>
        <v>0</v>
      </c>
      <c r="F24" s="97">
        <f>SUM(F25:F27)</f>
        <v>0</v>
      </c>
      <c r="G24" s="98" t="str">
        <f>IF(F24=0,"",E24/F24)</f>
        <v/>
      </c>
      <c r="H24" s="99">
        <f>SUM(H25,H26,H27)</f>
        <v>0</v>
      </c>
      <c r="I24" s="107"/>
      <c r="J24" s="132"/>
      <c r="K24" s="137"/>
      <c r="L24" s="100">
        <f>A18</f>
        <v>1</v>
      </c>
      <c r="M24" s="200" t="str">
        <f>B5</f>
        <v>Mike de Olde</v>
      </c>
      <c r="N24" s="201"/>
      <c r="O24" s="97">
        <f>E5</f>
        <v>57</v>
      </c>
      <c r="P24" s="97">
        <f>SUM(P25:P27)</f>
        <v>0</v>
      </c>
      <c r="Q24" s="97">
        <f>SUM(Q25:Q27)</f>
        <v>0</v>
      </c>
      <c r="R24" s="98" t="str">
        <f>IF(Q24=0,"",P24/Q24)</f>
        <v/>
      </c>
      <c r="S24" s="99">
        <f>SUM(S25,S26,S27)</f>
        <v>0</v>
      </c>
      <c r="T24" s="107"/>
      <c r="U24" s="107"/>
      <c r="V24" s="16"/>
    </row>
    <row r="25" spans="1:25" ht="18.899999999999999" customHeight="1" x14ac:dyDescent="0.3">
      <c r="A25" s="16"/>
      <c r="B25" s="15"/>
      <c r="C25" s="16" t="s">
        <v>14</v>
      </c>
      <c r="D25" s="97">
        <v>7</v>
      </c>
      <c r="E25" s="68"/>
      <c r="F25" s="68"/>
      <c r="G25" s="98" t="str">
        <f t="shared" ref="G25:G27" si="2">IF(F25=0,"",E25/F25)</f>
        <v/>
      </c>
      <c r="H25" s="39"/>
      <c r="I25" s="16"/>
      <c r="J25" s="16"/>
      <c r="K25" s="16"/>
      <c r="L25" s="108"/>
      <c r="M25" s="15"/>
      <c r="N25" s="16" t="s">
        <v>14</v>
      </c>
      <c r="O25" s="97">
        <f>O24/3</f>
        <v>19</v>
      </c>
      <c r="P25" s="68"/>
      <c r="Q25" s="97">
        <f>F25</f>
        <v>0</v>
      </c>
      <c r="R25" s="98" t="str">
        <f>IF(Q25=0,"",P25/Q25)</f>
        <v/>
      </c>
      <c r="S25" s="39"/>
      <c r="T25" s="48"/>
      <c r="U25" s="16"/>
      <c r="V25" s="16"/>
    </row>
    <row r="26" spans="1:25" ht="18.899999999999999" customHeight="1" x14ac:dyDescent="0.3">
      <c r="A26" s="16"/>
      <c r="B26" s="16"/>
      <c r="C26" s="16" t="s">
        <v>15</v>
      </c>
      <c r="D26" s="97">
        <f>D25</f>
        <v>7</v>
      </c>
      <c r="E26" s="68"/>
      <c r="F26" s="68"/>
      <c r="G26" s="98" t="str">
        <f t="shared" si="2"/>
        <v/>
      </c>
      <c r="H26" s="39"/>
      <c r="I26" s="16"/>
      <c r="J26" s="16"/>
      <c r="K26" s="16"/>
      <c r="L26" s="62"/>
      <c r="M26" s="16"/>
      <c r="N26" s="16" t="s">
        <v>15</v>
      </c>
      <c r="O26" s="97">
        <f>O24/3</f>
        <v>19</v>
      </c>
      <c r="P26" s="68"/>
      <c r="Q26" s="97">
        <f>F26</f>
        <v>0</v>
      </c>
      <c r="R26" s="98" t="str">
        <f t="shared" ref="R26:R27" si="3">IF(Q26=0,"",P26/Q26)</f>
        <v/>
      </c>
      <c r="S26" s="39"/>
      <c r="T26" s="48"/>
      <c r="U26" s="16"/>
      <c r="V26" s="16"/>
    </row>
    <row r="27" spans="1:25" ht="18.899999999999999" customHeight="1" x14ac:dyDescent="0.3">
      <c r="A27" s="16"/>
      <c r="B27" s="16"/>
      <c r="C27" s="16" t="s">
        <v>16</v>
      </c>
      <c r="D27" s="97">
        <f>D26</f>
        <v>7</v>
      </c>
      <c r="E27" s="68"/>
      <c r="F27" s="68"/>
      <c r="G27" s="98" t="str">
        <f t="shared" si="2"/>
        <v/>
      </c>
      <c r="H27" s="39"/>
      <c r="I27" s="16"/>
      <c r="J27" s="16"/>
      <c r="K27" s="16"/>
      <c r="L27" s="62"/>
      <c r="M27" s="16"/>
      <c r="N27" s="16" t="s">
        <v>16</v>
      </c>
      <c r="O27" s="97">
        <f>O24/3</f>
        <v>19</v>
      </c>
      <c r="P27" s="68"/>
      <c r="Q27" s="97">
        <f>F27</f>
        <v>0</v>
      </c>
      <c r="R27" s="98" t="str">
        <f t="shared" si="3"/>
        <v/>
      </c>
      <c r="S27" s="39"/>
      <c r="T27" s="48"/>
      <c r="U27" s="16"/>
      <c r="V27" s="16"/>
    </row>
    <row r="28" spans="1:25" ht="18.899999999999999" customHeight="1" x14ac:dyDescent="0.35">
      <c r="A28" s="16"/>
      <c r="B28" s="16"/>
      <c r="C28" s="16"/>
      <c r="D28" s="62"/>
      <c r="E28" s="16"/>
      <c r="F28" s="16"/>
      <c r="G28" s="22"/>
      <c r="H28" s="21"/>
      <c r="I28" s="16"/>
      <c r="J28" s="16"/>
      <c r="K28" s="16"/>
      <c r="L28" s="62"/>
      <c r="M28" s="16"/>
      <c r="N28" s="16"/>
      <c r="O28" s="62"/>
      <c r="P28" s="16"/>
      <c r="Q28" s="16"/>
      <c r="R28" s="22"/>
      <c r="S28" s="21"/>
      <c r="T28" s="21"/>
      <c r="U28" s="16"/>
      <c r="V28" s="16"/>
      <c r="Y28" s="7"/>
    </row>
    <row r="29" spans="1:25" ht="18.899999999999999" customHeight="1" x14ac:dyDescent="0.35">
      <c r="A29" s="16"/>
      <c r="B29" s="16"/>
      <c r="C29" s="16"/>
      <c r="D29" s="62"/>
      <c r="E29" s="16"/>
      <c r="F29" s="16"/>
      <c r="G29" s="22"/>
      <c r="H29" s="21"/>
      <c r="I29" s="16"/>
      <c r="J29" s="16"/>
      <c r="K29" s="16"/>
      <c r="L29" s="62"/>
      <c r="M29" s="16"/>
      <c r="N29" s="16"/>
      <c r="O29" s="62"/>
      <c r="P29" s="16"/>
      <c r="Q29" s="16"/>
      <c r="R29" s="22"/>
      <c r="S29" s="21"/>
      <c r="T29" s="21"/>
      <c r="U29" s="16"/>
      <c r="V29" s="16"/>
      <c r="Y29" s="7"/>
    </row>
    <row r="30" spans="1:25" ht="18.899999999999999" customHeight="1" x14ac:dyDescent="0.3">
      <c r="A30" s="16"/>
      <c r="B30" s="126" t="s">
        <v>60</v>
      </c>
      <c r="C30" s="128">
        <f>D11</f>
        <v>0.35099999999999998</v>
      </c>
      <c r="D30" s="93" t="s">
        <v>0</v>
      </c>
      <c r="E30" s="93" t="s">
        <v>1</v>
      </c>
      <c r="F30" s="93" t="s">
        <v>2</v>
      </c>
      <c r="G30" s="94" t="s">
        <v>4</v>
      </c>
      <c r="H30" s="93" t="s">
        <v>29</v>
      </c>
      <c r="I30" s="95" t="s">
        <v>61</v>
      </c>
      <c r="J30" s="131" t="s">
        <v>5</v>
      </c>
      <c r="K30" s="134"/>
      <c r="L30" s="138"/>
      <c r="M30" s="126" t="s">
        <v>60</v>
      </c>
      <c r="N30" s="128">
        <f>D13</f>
        <v>0.29199999999999998</v>
      </c>
      <c r="O30" s="105" t="s">
        <v>0</v>
      </c>
      <c r="P30" s="93" t="s">
        <v>1</v>
      </c>
      <c r="Q30" s="93" t="s">
        <v>2</v>
      </c>
      <c r="R30" s="94" t="s">
        <v>4</v>
      </c>
      <c r="S30" s="93" t="s">
        <v>29</v>
      </c>
      <c r="T30" s="95" t="s">
        <v>61</v>
      </c>
      <c r="U30" s="95" t="s">
        <v>5</v>
      </c>
      <c r="V30" s="16"/>
    </row>
    <row r="31" spans="1:25" ht="18.899999999999999" customHeight="1" x14ac:dyDescent="0.3">
      <c r="A31" s="140">
        <v>4</v>
      </c>
      <c r="B31" s="195" t="str">
        <f>B11</f>
        <v>Maxim Oomen</v>
      </c>
      <c r="C31" s="196"/>
      <c r="D31" s="97">
        <f>E11</f>
        <v>21</v>
      </c>
      <c r="E31" s="97">
        <f>SUM(E32:E34)</f>
        <v>16</v>
      </c>
      <c r="F31" s="97">
        <f>SUM(F32:F34)</f>
        <v>36</v>
      </c>
      <c r="G31" s="98">
        <f>IF(F31=0,"",E31/F31)</f>
        <v>0.44444444444444442</v>
      </c>
      <c r="H31" s="99">
        <f>SUM(H32,H33,H34)</f>
        <v>4</v>
      </c>
      <c r="I31" s="107">
        <v>1</v>
      </c>
      <c r="J31" s="132">
        <v>5</v>
      </c>
      <c r="K31" s="137"/>
      <c r="L31" s="100">
        <v>5</v>
      </c>
      <c r="M31" s="194" t="str">
        <f>B13</f>
        <v>Pieter Hoekman</v>
      </c>
      <c r="N31" s="188"/>
      <c r="O31" s="97">
        <f>E13</f>
        <v>21</v>
      </c>
      <c r="P31" s="97">
        <f>SUM(P32:P34)</f>
        <v>11</v>
      </c>
      <c r="Q31" s="97">
        <f>SUM(Q32:Q34)</f>
        <v>36</v>
      </c>
      <c r="R31" s="98">
        <f>IF(Q31=0,"",P31/Q31)</f>
        <v>0.30555555555555558</v>
      </c>
      <c r="S31" s="99">
        <f>SUM(S32,S33,S34)</f>
        <v>2</v>
      </c>
      <c r="T31" s="107">
        <v>1</v>
      </c>
      <c r="U31" s="107">
        <v>3</v>
      </c>
      <c r="V31" s="16"/>
    </row>
    <row r="32" spans="1:25" ht="18.899999999999999" customHeight="1" x14ac:dyDescent="0.3">
      <c r="A32" s="16"/>
      <c r="B32" s="15"/>
      <c r="C32" s="16" t="s">
        <v>14</v>
      </c>
      <c r="D32" s="97">
        <f>D31/3</f>
        <v>7</v>
      </c>
      <c r="E32" s="68">
        <v>7</v>
      </c>
      <c r="F32" s="68">
        <v>8</v>
      </c>
      <c r="G32" s="98">
        <f t="shared" ref="G32:G34" si="4">IF(F32=0,"",E32/F32)</f>
        <v>0.875</v>
      </c>
      <c r="H32" s="39">
        <v>2</v>
      </c>
      <c r="I32" s="16"/>
      <c r="J32" s="16"/>
      <c r="K32" s="16"/>
      <c r="L32" s="108"/>
      <c r="M32" s="15"/>
      <c r="N32" s="16" t="s">
        <v>14</v>
      </c>
      <c r="O32" s="97">
        <f>O31/3</f>
        <v>7</v>
      </c>
      <c r="P32" s="68">
        <v>2</v>
      </c>
      <c r="Q32" s="97">
        <f>F32</f>
        <v>8</v>
      </c>
      <c r="R32" s="98">
        <f>IF(Q32=0,"",P32/Q32)</f>
        <v>0.25</v>
      </c>
      <c r="S32" s="39">
        <v>0</v>
      </c>
      <c r="T32" s="48"/>
      <c r="U32" s="67"/>
      <c r="V32" s="16"/>
    </row>
    <row r="33" spans="1:25" ht="18.899999999999999" customHeight="1" x14ac:dyDescent="0.3">
      <c r="A33" s="16"/>
      <c r="B33" s="16"/>
      <c r="C33" s="16" t="s">
        <v>15</v>
      </c>
      <c r="D33" s="97">
        <f>D31/3</f>
        <v>7</v>
      </c>
      <c r="E33" s="68">
        <v>7</v>
      </c>
      <c r="F33" s="68">
        <v>17</v>
      </c>
      <c r="G33" s="98">
        <f t="shared" si="4"/>
        <v>0.41176470588235292</v>
      </c>
      <c r="H33" s="39">
        <v>2</v>
      </c>
      <c r="I33" s="16"/>
      <c r="J33" s="16"/>
      <c r="K33" s="16"/>
      <c r="L33" s="62"/>
      <c r="M33" s="16"/>
      <c r="N33" s="16" t="s">
        <v>15</v>
      </c>
      <c r="O33" s="97">
        <f>O31/3</f>
        <v>7</v>
      </c>
      <c r="P33" s="68">
        <v>2</v>
      </c>
      <c r="Q33" s="97">
        <f>F33</f>
        <v>17</v>
      </c>
      <c r="R33" s="98">
        <f t="shared" ref="R33:R34" si="5">IF(Q33=0,"",P33/Q33)</f>
        <v>0.11764705882352941</v>
      </c>
      <c r="S33" s="39">
        <v>0</v>
      </c>
      <c r="T33" s="48"/>
      <c r="U33" s="67"/>
      <c r="V33" s="16"/>
    </row>
    <row r="34" spans="1:25" ht="18.899999999999999" customHeight="1" x14ac:dyDescent="0.3">
      <c r="A34" s="16"/>
      <c r="B34" s="16"/>
      <c r="C34" s="16" t="s">
        <v>16</v>
      </c>
      <c r="D34" s="97">
        <f>D31/3</f>
        <v>7</v>
      </c>
      <c r="E34" s="68">
        <v>2</v>
      </c>
      <c r="F34" s="68">
        <v>11</v>
      </c>
      <c r="G34" s="98">
        <f t="shared" si="4"/>
        <v>0.18181818181818182</v>
      </c>
      <c r="H34" s="39">
        <v>0</v>
      </c>
      <c r="I34" s="16"/>
      <c r="J34" s="16"/>
      <c r="K34" s="16"/>
      <c r="L34" s="62"/>
      <c r="M34" s="16"/>
      <c r="N34" s="16" t="s">
        <v>16</v>
      </c>
      <c r="O34" s="97">
        <f>O31/3</f>
        <v>7</v>
      </c>
      <c r="P34" s="68">
        <v>7</v>
      </c>
      <c r="Q34" s="97">
        <f>F34</f>
        <v>11</v>
      </c>
      <c r="R34" s="98">
        <f t="shared" si="5"/>
        <v>0.63636363636363635</v>
      </c>
      <c r="S34" s="39">
        <v>2</v>
      </c>
      <c r="T34" s="48"/>
      <c r="U34" s="67"/>
      <c r="V34" s="16"/>
    </row>
    <row r="35" spans="1:25" ht="18.899999999999999" customHeight="1" x14ac:dyDescent="0.35">
      <c r="A35" s="16"/>
      <c r="B35" s="16"/>
      <c r="C35" s="16"/>
      <c r="D35" s="101"/>
      <c r="E35" s="102"/>
      <c r="F35" s="102"/>
      <c r="G35" s="103"/>
      <c r="H35" s="104"/>
      <c r="I35" s="16"/>
      <c r="J35" s="16"/>
      <c r="K35" s="16"/>
      <c r="L35" s="62"/>
      <c r="M35" s="16"/>
      <c r="N35" s="16"/>
      <c r="O35" s="101"/>
      <c r="P35" s="102"/>
      <c r="Q35" s="102"/>
      <c r="R35" s="103"/>
      <c r="S35" s="104"/>
      <c r="T35" s="21"/>
      <c r="U35" s="16"/>
      <c r="V35" s="16"/>
      <c r="Y35" s="7"/>
    </row>
    <row r="36" spans="1:25" ht="18.899999999999999" customHeight="1" x14ac:dyDescent="0.3">
      <c r="A36" s="16"/>
      <c r="B36" s="126" t="s">
        <v>60</v>
      </c>
      <c r="C36" s="128">
        <f>D7</f>
        <v>1.254</v>
      </c>
      <c r="D36" s="93" t="s">
        <v>0</v>
      </c>
      <c r="E36" s="93" t="s">
        <v>1</v>
      </c>
      <c r="F36" s="93" t="s">
        <v>2</v>
      </c>
      <c r="G36" s="94" t="s">
        <v>4</v>
      </c>
      <c r="H36" s="93" t="s">
        <v>29</v>
      </c>
      <c r="I36" s="95" t="s">
        <v>61</v>
      </c>
      <c r="J36" s="131" t="s">
        <v>5</v>
      </c>
      <c r="K36" s="134"/>
      <c r="L36" s="138"/>
      <c r="M36" s="126" t="s">
        <v>60</v>
      </c>
      <c r="N36" s="128">
        <f>D11</f>
        <v>0.35099999999999998</v>
      </c>
      <c r="O36" s="105" t="s">
        <v>0</v>
      </c>
      <c r="P36" s="93" t="s">
        <v>1</v>
      </c>
      <c r="Q36" s="93" t="s">
        <v>2</v>
      </c>
      <c r="R36" s="94" t="s">
        <v>4</v>
      </c>
      <c r="S36" s="93" t="s">
        <v>29</v>
      </c>
      <c r="T36" s="95" t="s">
        <v>61</v>
      </c>
      <c r="U36" s="95" t="s">
        <v>5</v>
      </c>
      <c r="V36" s="16"/>
    </row>
    <row r="37" spans="1:25" ht="18.899999999999999" customHeight="1" thickBot="1" x14ac:dyDescent="0.35">
      <c r="A37" s="140">
        <v>2</v>
      </c>
      <c r="B37" s="202" t="str">
        <f>B7</f>
        <v>Frederik Kapitein</v>
      </c>
      <c r="C37" s="203"/>
      <c r="D37" s="97">
        <f>E7</f>
        <v>42</v>
      </c>
      <c r="E37" s="97">
        <f>SUM(E38:E40)</f>
        <v>0</v>
      </c>
      <c r="F37" s="97">
        <f>SUM(F38:F40)</f>
        <v>0</v>
      </c>
      <c r="G37" s="98" t="str">
        <f>IF(F37=0,"",E37/F37)</f>
        <v/>
      </c>
      <c r="H37" s="99">
        <f>SUM(H38,H39,H40)</f>
        <v>0</v>
      </c>
      <c r="I37" s="107"/>
      <c r="J37" s="132"/>
      <c r="K37" s="137"/>
      <c r="L37" s="100">
        <v>4</v>
      </c>
      <c r="M37" s="204" t="str">
        <f>B11</f>
        <v>Maxim Oomen</v>
      </c>
      <c r="N37" s="205"/>
      <c r="O37" s="97">
        <f>E11</f>
        <v>21</v>
      </c>
      <c r="P37" s="97">
        <f>SUM(P38:P40)</f>
        <v>0</v>
      </c>
      <c r="Q37" s="97">
        <f>SUM(Q38:Q40)</f>
        <v>0</v>
      </c>
      <c r="R37" s="98" t="str">
        <f>IF(Q37=0,"",P37/Q37)</f>
        <v/>
      </c>
      <c r="S37" s="99">
        <f>SUM(S38,S39,S40)</f>
        <v>0</v>
      </c>
      <c r="T37" s="107"/>
      <c r="U37" s="107"/>
      <c r="V37" s="16"/>
    </row>
    <row r="38" spans="1:25" ht="18.899999999999999" customHeight="1" x14ac:dyDescent="0.3">
      <c r="A38" s="16"/>
      <c r="B38" s="15"/>
      <c r="C38" s="16" t="s">
        <v>14</v>
      </c>
      <c r="D38" s="97">
        <f>D37/3</f>
        <v>14</v>
      </c>
      <c r="E38" s="68"/>
      <c r="F38" s="68"/>
      <c r="G38" s="98" t="str">
        <f t="shared" ref="G38:G40" si="6">IF(F38=0,"",E38/F38)</f>
        <v/>
      </c>
      <c r="H38" s="39"/>
      <c r="I38" s="16"/>
      <c r="J38" s="16"/>
      <c r="K38" s="16"/>
      <c r="L38" s="108"/>
      <c r="M38" s="15"/>
      <c r="N38" s="16" t="s">
        <v>14</v>
      </c>
      <c r="O38" s="97">
        <f>O37/3</f>
        <v>7</v>
      </c>
      <c r="P38" s="39"/>
      <c r="Q38" s="97">
        <f>F38</f>
        <v>0</v>
      </c>
      <c r="R38" s="98" t="str">
        <f>IF(Q38=0,"",P38/Q38)</f>
        <v/>
      </c>
      <c r="S38" s="39"/>
      <c r="T38" s="48"/>
      <c r="U38" s="16"/>
      <c r="V38" s="16"/>
    </row>
    <row r="39" spans="1:25" ht="18.899999999999999" customHeight="1" x14ac:dyDescent="0.3">
      <c r="A39" s="16"/>
      <c r="B39" s="16"/>
      <c r="C39" s="16" t="s">
        <v>15</v>
      </c>
      <c r="D39" s="97">
        <f>D37/3</f>
        <v>14</v>
      </c>
      <c r="E39" s="68"/>
      <c r="F39" s="68"/>
      <c r="G39" s="98" t="str">
        <f t="shared" si="6"/>
        <v/>
      </c>
      <c r="H39" s="39"/>
      <c r="I39" s="16"/>
      <c r="J39" s="16"/>
      <c r="K39" s="16"/>
      <c r="L39" s="62"/>
      <c r="M39" s="16"/>
      <c r="N39" s="16" t="s">
        <v>15</v>
      </c>
      <c r="O39" s="97">
        <f>O37/3</f>
        <v>7</v>
      </c>
      <c r="P39" s="39"/>
      <c r="Q39" s="97">
        <f>F39</f>
        <v>0</v>
      </c>
      <c r="R39" s="98" t="str">
        <f t="shared" ref="R39:R40" si="7">IF(Q39=0,"",P39/Q39)</f>
        <v/>
      </c>
      <c r="S39" s="39"/>
      <c r="T39" s="48"/>
      <c r="U39" s="16"/>
      <c r="V39" s="16"/>
    </row>
    <row r="40" spans="1:25" ht="18.899999999999999" customHeight="1" x14ac:dyDescent="0.3">
      <c r="A40" s="16"/>
      <c r="B40" s="16"/>
      <c r="C40" s="16" t="s">
        <v>16</v>
      </c>
      <c r="D40" s="97">
        <f>D37/3</f>
        <v>14</v>
      </c>
      <c r="E40" s="68"/>
      <c r="F40" s="68"/>
      <c r="G40" s="98" t="str">
        <f t="shared" si="6"/>
        <v/>
      </c>
      <c r="H40" s="39"/>
      <c r="I40" s="16"/>
      <c r="J40" s="16"/>
      <c r="K40" s="16"/>
      <c r="L40" s="62"/>
      <c r="M40" s="16"/>
      <c r="N40" s="16" t="s">
        <v>16</v>
      </c>
      <c r="O40" s="97">
        <f>O37/3</f>
        <v>7</v>
      </c>
      <c r="P40" s="39"/>
      <c r="Q40" s="97">
        <f>F40</f>
        <v>0</v>
      </c>
      <c r="R40" s="98" t="str">
        <f t="shared" si="7"/>
        <v/>
      </c>
      <c r="S40" s="39"/>
      <c r="T40" s="48"/>
      <c r="U40" s="16"/>
      <c r="V40" s="16"/>
    </row>
    <row r="41" spans="1:25" ht="18.899999999999999" customHeight="1" x14ac:dyDescent="0.35">
      <c r="A41" s="16"/>
      <c r="B41" s="16"/>
      <c r="C41" s="16"/>
      <c r="D41" s="101"/>
      <c r="E41" s="102"/>
      <c r="F41" s="102"/>
      <c r="G41" s="103"/>
      <c r="H41" s="104"/>
      <c r="I41" s="16"/>
      <c r="J41" s="16"/>
      <c r="K41" s="16"/>
      <c r="L41" s="62"/>
      <c r="M41" s="16"/>
      <c r="N41" s="16"/>
      <c r="O41" s="101"/>
      <c r="P41" s="102"/>
      <c r="Q41" s="102"/>
      <c r="R41" s="103"/>
      <c r="S41" s="104"/>
      <c r="T41" s="21"/>
      <c r="U41" s="16"/>
      <c r="V41" s="16"/>
      <c r="Y41" s="7"/>
    </row>
    <row r="42" spans="1:25" ht="18.899999999999999" customHeight="1" x14ac:dyDescent="0.3">
      <c r="A42" s="16"/>
      <c r="B42" s="126" t="s">
        <v>60</v>
      </c>
      <c r="C42" s="128">
        <f>D5</f>
        <v>1.7509999999999999</v>
      </c>
      <c r="D42" s="93" t="s">
        <v>0</v>
      </c>
      <c r="E42" s="93" t="s">
        <v>1</v>
      </c>
      <c r="F42" s="93" t="s">
        <v>2</v>
      </c>
      <c r="G42" s="94" t="s">
        <v>4</v>
      </c>
      <c r="H42" s="93" t="s">
        <v>29</v>
      </c>
      <c r="I42" s="95" t="s">
        <v>61</v>
      </c>
      <c r="J42" s="131" t="s">
        <v>5</v>
      </c>
      <c r="K42" s="134"/>
      <c r="L42" s="138"/>
      <c r="M42" s="126" t="s">
        <v>60</v>
      </c>
      <c r="N42" s="128">
        <f>D11</f>
        <v>0.35099999999999998</v>
      </c>
      <c r="O42" s="105" t="s">
        <v>0</v>
      </c>
      <c r="P42" s="93" t="s">
        <v>1</v>
      </c>
      <c r="Q42" s="93" t="s">
        <v>2</v>
      </c>
      <c r="R42" s="94" t="s">
        <v>4</v>
      </c>
      <c r="S42" s="93" t="s">
        <v>29</v>
      </c>
      <c r="T42" s="95" t="s">
        <v>61</v>
      </c>
      <c r="U42" s="95" t="s">
        <v>5</v>
      </c>
      <c r="V42" s="16"/>
    </row>
    <row r="43" spans="1:25" ht="18.899999999999999" customHeight="1" thickBot="1" x14ac:dyDescent="0.35">
      <c r="A43" s="140">
        <f>L24</f>
        <v>1</v>
      </c>
      <c r="B43" s="201" t="str">
        <f>B5</f>
        <v>Mike de Olde</v>
      </c>
      <c r="C43" s="201"/>
      <c r="D43" s="97">
        <f>E5</f>
        <v>57</v>
      </c>
      <c r="E43" s="97">
        <f>SUM(E44:E46)</f>
        <v>0</v>
      </c>
      <c r="F43" s="97">
        <f>SUM(F44:F46)</f>
        <v>0</v>
      </c>
      <c r="G43" s="98" t="str">
        <f>IF(F43=0,"",E43/F43)</f>
        <v/>
      </c>
      <c r="H43" s="99">
        <f>SUM(H44,H45,H46)</f>
        <v>0</v>
      </c>
      <c r="I43" s="107"/>
      <c r="J43" s="132"/>
      <c r="K43" s="137"/>
      <c r="L43" s="100">
        <v>4</v>
      </c>
      <c r="M43" s="204" t="str">
        <f>B11</f>
        <v>Maxim Oomen</v>
      </c>
      <c r="N43" s="205"/>
      <c r="O43" s="97">
        <f>E11</f>
        <v>21</v>
      </c>
      <c r="P43" s="97">
        <f>SUM(P44:P46)</f>
        <v>0</v>
      </c>
      <c r="Q43" s="97">
        <f>SUM(Q44:Q46)</f>
        <v>0</v>
      </c>
      <c r="R43" s="98" t="str">
        <f>IF(Q43=0,"",P43/Q43)</f>
        <v/>
      </c>
      <c r="S43" s="99">
        <f>SUM(S44,S45,S46)</f>
        <v>0</v>
      </c>
      <c r="T43" s="107"/>
      <c r="U43" s="107"/>
      <c r="V43" s="16"/>
    </row>
    <row r="44" spans="1:25" ht="18.899999999999999" customHeight="1" x14ac:dyDescent="0.3">
      <c r="A44" s="16"/>
      <c r="B44" s="15"/>
      <c r="C44" s="16" t="s">
        <v>14</v>
      </c>
      <c r="D44" s="97">
        <f>D43/3</f>
        <v>19</v>
      </c>
      <c r="E44" s="68"/>
      <c r="F44" s="68"/>
      <c r="G44" s="98" t="str">
        <f>IF(F44=0,"",E44/F44)</f>
        <v/>
      </c>
      <c r="H44" s="39"/>
      <c r="I44" s="16"/>
      <c r="J44" s="16"/>
      <c r="K44" s="16"/>
      <c r="L44" s="108"/>
      <c r="M44" s="15"/>
      <c r="N44" s="16" t="s">
        <v>14</v>
      </c>
      <c r="O44" s="97">
        <f>O43/3</f>
        <v>7</v>
      </c>
      <c r="P44" s="39"/>
      <c r="Q44" s="97">
        <f>F44</f>
        <v>0</v>
      </c>
      <c r="R44" s="98" t="str">
        <f>IF(Q44=0,"",P44/Q44)</f>
        <v/>
      </c>
      <c r="S44" s="39"/>
      <c r="T44" s="48"/>
      <c r="U44" s="16"/>
      <c r="V44" s="16"/>
    </row>
    <row r="45" spans="1:25" ht="18.899999999999999" customHeight="1" x14ac:dyDescent="0.3">
      <c r="A45" s="16"/>
      <c r="B45" s="16"/>
      <c r="C45" s="16" t="s">
        <v>15</v>
      </c>
      <c r="D45" s="97">
        <f>D43/3</f>
        <v>19</v>
      </c>
      <c r="E45" s="68"/>
      <c r="F45" s="68"/>
      <c r="G45" s="98" t="str">
        <f>IF(F45=0,"",E45/F45)</f>
        <v/>
      </c>
      <c r="H45" s="39"/>
      <c r="I45" s="16"/>
      <c r="J45" s="16"/>
      <c r="K45" s="16"/>
      <c r="L45" s="62"/>
      <c r="M45" s="16"/>
      <c r="N45" s="16" t="s">
        <v>15</v>
      </c>
      <c r="O45" s="97">
        <f>O43/3</f>
        <v>7</v>
      </c>
      <c r="P45" s="39"/>
      <c r="Q45" s="97">
        <f>F45</f>
        <v>0</v>
      </c>
      <c r="R45" s="98" t="str">
        <f t="shared" ref="R45:R46" si="8">IF(Q45=0,"",P45/Q45)</f>
        <v/>
      </c>
      <c r="S45" s="39"/>
      <c r="T45" s="48"/>
      <c r="U45" s="16"/>
      <c r="V45" s="16"/>
    </row>
    <row r="46" spans="1:25" ht="18.899999999999999" customHeight="1" x14ac:dyDescent="0.3">
      <c r="A46" s="16"/>
      <c r="B46" s="16"/>
      <c r="C46" s="16" t="s">
        <v>16</v>
      </c>
      <c r="D46" s="97">
        <f>D43/3</f>
        <v>19</v>
      </c>
      <c r="E46" s="68"/>
      <c r="F46" s="68"/>
      <c r="G46" s="98" t="str">
        <f>IF(F46=0,"",E46/F46)</f>
        <v/>
      </c>
      <c r="H46" s="39"/>
      <c r="I46" s="16"/>
      <c r="J46" s="16"/>
      <c r="K46" s="16"/>
      <c r="L46" s="62"/>
      <c r="M46" s="16"/>
      <c r="N46" s="16" t="s">
        <v>16</v>
      </c>
      <c r="O46" s="97">
        <f>O43/3</f>
        <v>7</v>
      </c>
      <c r="P46" s="39"/>
      <c r="Q46" s="97">
        <f>F46</f>
        <v>0</v>
      </c>
      <c r="R46" s="98" t="str">
        <f t="shared" si="8"/>
        <v/>
      </c>
      <c r="S46" s="39"/>
      <c r="T46" s="48"/>
      <c r="U46" s="16"/>
      <c r="V46" s="16"/>
    </row>
    <row r="47" spans="1:25" ht="18.899999999999999" customHeight="1" x14ac:dyDescent="0.3">
      <c r="A47" s="16"/>
      <c r="B47" s="191"/>
      <c r="C47" s="191"/>
      <c r="D47" s="16"/>
      <c r="E47" s="16"/>
      <c r="F47" s="16"/>
      <c r="G47" s="15"/>
      <c r="H47" s="16"/>
      <c r="I47" s="16"/>
      <c r="J47" s="16"/>
      <c r="K47" s="16"/>
      <c r="L47" s="62"/>
      <c r="M47" s="16"/>
      <c r="N47" s="16"/>
      <c r="O47" s="16"/>
      <c r="P47" s="16"/>
      <c r="Q47" s="16"/>
      <c r="R47" s="15"/>
      <c r="S47" s="16"/>
      <c r="T47" s="16"/>
      <c r="U47" s="16"/>
      <c r="V47" s="16"/>
    </row>
    <row r="48" spans="1:25" ht="18.899999999999999" customHeight="1" x14ac:dyDescent="0.3">
      <c r="A48" s="16"/>
      <c r="B48" s="126" t="s">
        <v>60</v>
      </c>
      <c r="C48" s="128">
        <f>D11</f>
        <v>0.35099999999999998</v>
      </c>
      <c r="D48" s="93" t="s">
        <v>0</v>
      </c>
      <c r="E48" s="93" t="s">
        <v>1</v>
      </c>
      <c r="F48" s="93" t="s">
        <v>2</v>
      </c>
      <c r="G48" s="94" t="s">
        <v>4</v>
      </c>
      <c r="H48" s="93" t="s">
        <v>29</v>
      </c>
      <c r="I48" s="95" t="s">
        <v>61</v>
      </c>
      <c r="J48" s="131" t="s">
        <v>5</v>
      </c>
      <c r="K48" s="134"/>
      <c r="L48" s="138"/>
      <c r="M48" s="126" t="s">
        <v>60</v>
      </c>
      <c r="N48" s="128">
        <f>D9</f>
        <v>0.8</v>
      </c>
      <c r="O48" s="105" t="s">
        <v>0</v>
      </c>
      <c r="P48" s="93" t="s">
        <v>1</v>
      </c>
      <c r="Q48" s="93" t="s">
        <v>2</v>
      </c>
      <c r="R48" s="94" t="s">
        <v>4</v>
      </c>
      <c r="S48" s="93" t="s">
        <v>29</v>
      </c>
      <c r="T48" s="95" t="s">
        <v>61</v>
      </c>
      <c r="U48" s="95" t="s">
        <v>5</v>
      </c>
      <c r="V48" s="16"/>
    </row>
    <row r="49" spans="1:25" ht="18.899999999999999" customHeight="1" x14ac:dyDescent="0.35">
      <c r="A49" s="140">
        <v>4</v>
      </c>
      <c r="B49" s="195" t="str">
        <f>B11</f>
        <v>Maxim Oomen</v>
      </c>
      <c r="C49" s="196"/>
      <c r="D49" s="97">
        <f>E11</f>
        <v>21</v>
      </c>
      <c r="E49" s="97">
        <f>SUM(E50:E52)</f>
        <v>11</v>
      </c>
      <c r="F49" s="97">
        <f>SUM(F50:F52)</f>
        <v>45</v>
      </c>
      <c r="G49" s="98">
        <f>IF(F49=0,"",E49/F49)</f>
        <v>0.24444444444444444</v>
      </c>
      <c r="H49" s="99">
        <f>SUM(H50,H51,H52)</f>
        <v>0</v>
      </c>
      <c r="I49" s="107">
        <v>0</v>
      </c>
      <c r="J49" s="132">
        <v>0</v>
      </c>
      <c r="K49" s="137"/>
      <c r="L49" s="100">
        <v>3</v>
      </c>
      <c r="M49" s="197" t="str">
        <f>B9</f>
        <v>Fleur Langereis</v>
      </c>
      <c r="N49" s="193"/>
      <c r="O49" s="97">
        <f>E9</f>
        <v>30</v>
      </c>
      <c r="P49" s="97">
        <f>SUM(P50:P52)</f>
        <v>30</v>
      </c>
      <c r="Q49" s="97">
        <f>SUM(Q50:Q52)</f>
        <v>44</v>
      </c>
      <c r="R49" s="98">
        <f>IF(Q49=0,"",P49/Q49)</f>
        <v>0.68181818181818177</v>
      </c>
      <c r="S49" s="99">
        <f>SUM(S50,S51,S52)</f>
        <v>6</v>
      </c>
      <c r="T49" s="107">
        <v>0</v>
      </c>
      <c r="U49" s="107">
        <v>6</v>
      </c>
      <c r="V49" s="16"/>
      <c r="Y49" s="7"/>
    </row>
    <row r="50" spans="1:25" ht="18.899999999999999" customHeight="1" x14ac:dyDescent="0.35">
      <c r="A50" s="16"/>
      <c r="B50" s="15"/>
      <c r="C50" s="16" t="s">
        <v>14</v>
      </c>
      <c r="D50" s="97">
        <f>D49/3</f>
        <v>7</v>
      </c>
      <c r="E50" s="68">
        <v>5</v>
      </c>
      <c r="F50" s="68">
        <v>13</v>
      </c>
      <c r="G50" s="98">
        <f>IF(F50=0,"",E50/F50)</f>
        <v>0.38461538461538464</v>
      </c>
      <c r="H50" s="39">
        <v>0</v>
      </c>
      <c r="I50" s="16"/>
      <c r="J50" s="16"/>
      <c r="K50" s="16"/>
      <c r="L50" s="108"/>
      <c r="M50" s="15"/>
      <c r="N50" s="16" t="s">
        <v>14</v>
      </c>
      <c r="O50" s="97">
        <f>O49/3</f>
        <v>10</v>
      </c>
      <c r="P50" s="39">
        <v>10</v>
      </c>
      <c r="Q50" s="97">
        <f>F50</f>
        <v>13</v>
      </c>
      <c r="R50" s="98">
        <f>IF(Q50=0,"",P50/Q50)</f>
        <v>0.76923076923076927</v>
      </c>
      <c r="S50" s="39">
        <v>2</v>
      </c>
      <c r="T50" s="48"/>
      <c r="U50" s="16"/>
      <c r="V50" s="16"/>
      <c r="Y50" s="7"/>
    </row>
    <row r="51" spans="1:25" ht="18.899999999999999" customHeight="1" x14ac:dyDescent="0.35">
      <c r="A51" s="16"/>
      <c r="B51" s="16"/>
      <c r="C51" s="16" t="s">
        <v>15</v>
      </c>
      <c r="D51" s="97">
        <f>D49/3</f>
        <v>7</v>
      </c>
      <c r="E51" s="68">
        <v>2</v>
      </c>
      <c r="F51" s="68">
        <v>27</v>
      </c>
      <c r="G51" s="98">
        <f>IF(F51=0,"",E51/F51)</f>
        <v>7.407407407407407E-2</v>
      </c>
      <c r="H51" s="39">
        <v>0</v>
      </c>
      <c r="I51" s="16"/>
      <c r="J51" s="16"/>
      <c r="K51" s="16"/>
      <c r="L51" s="62"/>
      <c r="M51" s="16"/>
      <c r="N51" s="16" t="s">
        <v>15</v>
      </c>
      <c r="O51" s="97">
        <f>O49/3</f>
        <v>10</v>
      </c>
      <c r="P51" s="39">
        <v>10</v>
      </c>
      <c r="Q51" s="97">
        <v>26</v>
      </c>
      <c r="R51" s="98">
        <f t="shared" ref="R51:R52" si="9">IF(Q51=0,"",P51/Q51)</f>
        <v>0.38461538461538464</v>
      </c>
      <c r="S51" s="39">
        <v>2</v>
      </c>
      <c r="T51" s="48"/>
      <c r="U51" s="16"/>
      <c r="V51" s="16"/>
      <c r="Y51" s="7"/>
    </row>
    <row r="52" spans="1:25" ht="18.899999999999999" customHeight="1" x14ac:dyDescent="0.35">
      <c r="A52" s="16"/>
      <c r="B52" s="16"/>
      <c r="C52" s="16" t="s">
        <v>16</v>
      </c>
      <c r="D52" s="97">
        <f>D49/3</f>
        <v>7</v>
      </c>
      <c r="E52" s="68">
        <v>4</v>
      </c>
      <c r="F52" s="68">
        <v>5</v>
      </c>
      <c r="G52" s="98">
        <f>IF(F52=0,"",E52/F52)</f>
        <v>0.8</v>
      </c>
      <c r="H52" s="39">
        <v>0</v>
      </c>
      <c r="I52" s="16"/>
      <c r="J52" s="16"/>
      <c r="K52" s="16"/>
      <c r="L52" s="62"/>
      <c r="M52" s="16"/>
      <c r="N52" s="16" t="s">
        <v>16</v>
      </c>
      <c r="O52" s="97">
        <f>O49/3</f>
        <v>10</v>
      </c>
      <c r="P52" s="39">
        <v>10</v>
      </c>
      <c r="Q52" s="97">
        <f>F52</f>
        <v>5</v>
      </c>
      <c r="R52" s="98">
        <f t="shared" si="9"/>
        <v>2</v>
      </c>
      <c r="S52" s="39">
        <v>2</v>
      </c>
      <c r="T52" s="48"/>
      <c r="U52" s="16"/>
      <c r="V52" s="16"/>
      <c r="Y52" s="7"/>
    </row>
    <row r="53" spans="1:25" ht="18.899999999999999" customHeight="1" x14ac:dyDescent="0.3">
      <c r="A53" s="16"/>
      <c r="B53" s="16"/>
      <c r="C53" s="16"/>
      <c r="D53" s="16"/>
      <c r="E53" s="16"/>
      <c r="F53" s="16"/>
      <c r="G53" s="22"/>
      <c r="H53" s="16"/>
      <c r="I53" s="16"/>
      <c r="J53" s="16"/>
      <c r="K53" s="16"/>
      <c r="L53" s="62"/>
      <c r="M53" s="16"/>
      <c r="N53" s="16"/>
      <c r="O53" s="16"/>
      <c r="P53" s="16"/>
      <c r="Q53" s="16"/>
      <c r="R53" s="15"/>
      <c r="S53" s="16"/>
      <c r="T53" s="16"/>
      <c r="U53" s="16"/>
      <c r="V53" s="16"/>
    </row>
    <row r="54" spans="1:25" ht="18.899999999999999" customHeight="1" x14ac:dyDescent="0.3">
      <c r="A54" s="16"/>
      <c r="B54" s="16"/>
      <c r="C54" s="16"/>
      <c r="D54" s="16"/>
      <c r="E54" s="16"/>
      <c r="F54" s="16"/>
      <c r="G54" s="22"/>
      <c r="H54" s="16"/>
      <c r="I54" s="16"/>
      <c r="J54" s="16"/>
      <c r="K54" s="16"/>
      <c r="L54" s="62"/>
      <c r="M54" s="16"/>
      <c r="N54" s="16"/>
      <c r="O54" s="16"/>
      <c r="P54" s="16"/>
      <c r="Q54" s="16"/>
      <c r="R54" s="15"/>
      <c r="S54" s="16"/>
      <c r="T54" s="16"/>
      <c r="U54" s="16"/>
      <c r="V54" s="16"/>
    </row>
    <row r="55" spans="1:25" ht="18.899999999999999" customHeight="1" x14ac:dyDescent="0.3">
      <c r="A55" s="16"/>
      <c r="B55" s="16"/>
      <c r="C55" s="16"/>
      <c r="D55" s="16"/>
      <c r="E55" s="16"/>
      <c r="F55" s="16"/>
      <c r="G55" s="106"/>
      <c r="H55" s="16"/>
      <c r="I55" s="16"/>
      <c r="J55" s="16"/>
      <c r="K55" s="16"/>
      <c r="L55" s="62"/>
      <c r="M55" s="16"/>
      <c r="N55" s="16"/>
      <c r="O55" s="16"/>
      <c r="P55" s="16"/>
      <c r="Q55" s="16"/>
      <c r="R55" s="15"/>
      <c r="S55" s="16"/>
      <c r="T55" s="16"/>
      <c r="U55" s="16"/>
      <c r="V55" s="16"/>
    </row>
    <row r="56" spans="1:25" ht="18.899999999999999" customHeight="1" x14ac:dyDescent="0.3">
      <c r="A56" s="16"/>
      <c r="B56" s="126" t="s">
        <v>60</v>
      </c>
      <c r="C56" s="128">
        <f>D7</f>
        <v>1.254</v>
      </c>
      <c r="D56" s="93" t="s">
        <v>0</v>
      </c>
      <c r="E56" s="93" t="s">
        <v>1</v>
      </c>
      <c r="F56" s="93" t="s">
        <v>2</v>
      </c>
      <c r="G56" s="94" t="s">
        <v>4</v>
      </c>
      <c r="H56" s="93" t="s">
        <v>29</v>
      </c>
      <c r="I56" s="95" t="s">
        <v>61</v>
      </c>
      <c r="J56" s="131" t="s">
        <v>5</v>
      </c>
      <c r="K56" s="134"/>
      <c r="L56" s="139"/>
      <c r="M56" s="133" t="s">
        <v>60</v>
      </c>
      <c r="N56" s="128">
        <f>D9</f>
        <v>0.8</v>
      </c>
      <c r="O56" s="105" t="s">
        <v>0</v>
      </c>
      <c r="P56" s="93" t="s">
        <v>1</v>
      </c>
      <c r="Q56" s="93" t="s">
        <v>2</v>
      </c>
      <c r="R56" s="94" t="s">
        <v>4</v>
      </c>
      <c r="S56" s="93" t="s">
        <v>29</v>
      </c>
      <c r="T56" s="95" t="s">
        <v>61</v>
      </c>
      <c r="U56" s="95" t="s">
        <v>5</v>
      </c>
      <c r="V56" s="16"/>
    </row>
    <row r="57" spans="1:25" ht="18.899999999999999" customHeight="1" thickBot="1" x14ac:dyDescent="0.35">
      <c r="A57" s="140">
        <v>2</v>
      </c>
      <c r="B57" s="202" t="str">
        <f>B7</f>
        <v>Frederik Kapitein</v>
      </c>
      <c r="C57" s="203"/>
      <c r="D57" s="97">
        <f>E7</f>
        <v>42</v>
      </c>
      <c r="E57" s="97">
        <f>SUM(E58:E60)</f>
        <v>0</v>
      </c>
      <c r="F57" s="97">
        <f>SUM(F58:F60)</f>
        <v>0</v>
      </c>
      <c r="G57" s="98" t="str">
        <f>IF(F57=0,"",E57/F57)</f>
        <v/>
      </c>
      <c r="H57" s="99">
        <f>SUM(H58,H59,H60)</f>
        <v>0</v>
      </c>
      <c r="I57" s="107"/>
      <c r="J57" s="132"/>
      <c r="K57" s="137"/>
      <c r="L57" s="100">
        <v>3</v>
      </c>
      <c r="M57" s="197" t="str">
        <f>B9</f>
        <v>Fleur Langereis</v>
      </c>
      <c r="N57" s="193"/>
      <c r="O57" s="97">
        <f>E9</f>
        <v>30</v>
      </c>
      <c r="P57" s="97">
        <f>SUM(P58:P60)</f>
        <v>0</v>
      </c>
      <c r="Q57" s="97">
        <f>SUM(Q58:Q60)</f>
        <v>0</v>
      </c>
      <c r="R57" s="98" t="str">
        <f>IF(Q57=0,"",P57/Q57)</f>
        <v/>
      </c>
      <c r="S57" s="99">
        <f>SUM(S58,S59,S60)</f>
        <v>0</v>
      </c>
      <c r="T57" s="107"/>
      <c r="U57" s="107"/>
      <c r="V57" s="16"/>
    </row>
    <row r="58" spans="1:25" ht="18.899999999999999" customHeight="1" x14ac:dyDescent="0.3">
      <c r="A58" s="16"/>
      <c r="B58" s="15"/>
      <c r="C58" s="16" t="s">
        <v>14</v>
      </c>
      <c r="D58" s="97">
        <f>D57/3</f>
        <v>14</v>
      </c>
      <c r="E58" s="68"/>
      <c r="F58" s="68"/>
      <c r="G58" s="98" t="str">
        <f t="shared" ref="G58:G60" si="10">IF(F58=0,"",E58/F58)</f>
        <v/>
      </c>
      <c r="H58" s="39"/>
      <c r="I58" s="16"/>
      <c r="J58" s="16"/>
      <c r="K58" s="16"/>
      <c r="L58" s="108"/>
      <c r="M58" s="15"/>
      <c r="N58" s="16" t="s">
        <v>14</v>
      </c>
      <c r="O58" s="97">
        <f>O57/3</f>
        <v>10</v>
      </c>
      <c r="P58" s="39"/>
      <c r="Q58" s="97">
        <f>F58</f>
        <v>0</v>
      </c>
      <c r="R58" s="98" t="str">
        <f>IF(Q58=0,"",P58/Q58)</f>
        <v/>
      </c>
      <c r="S58" s="39"/>
      <c r="T58" s="48"/>
      <c r="U58" s="16"/>
      <c r="V58" s="16"/>
    </row>
    <row r="59" spans="1:25" ht="18.899999999999999" customHeight="1" x14ac:dyDescent="0.3">
      <c r="A59" s="16"/>
      <c r="B59" s="16"/>
      <c r="C59" s="16" t="s">
        <v>15</v>
      </c>
      <c r="D59" s="97">
        <f>D57/3</f>
        <v>14</v>
      </c>
      <c r="E59" s="68"/>
      <c r="F59" s="68"/>
      <c r="G59" s="98" t="str">
        <f t="shared" si="10"/>
        <v/>
      </c>
      <c r="H59" s="39"/>
      <c r="I59" s="16"/>
      <c r="J59" s="16"/>
      <c r="K59" s="16"/>
      <c r="L59" s="62"/>
      <c r="M59" s="16"/>
      <c r="N59" s="16" t="s">
        <v>15</v>
      </c>
      <c r="O59" s="97">
        <f>O57/3</f>
        <v>10</v>
      </c>
      <c r="P59" s="39"/>
      <c r="Q59" s="97">
        <f>F59</f>
        <v>0</v>
      </c>
      <c r="R59" s="98" t="str">
        <f t="shared" ref="R59:R60" si="11">IF(Q59=0,"",P59/Q59)</f>
        <v/>
      </c>
      <c r="S59" s="39"/>
      <c r="T59" s="48"/>
      <c r="U59" s="16"/>
      <c r="V59" s="16"/>
    </row>
    <row r="60" spans="1:25" ht="18.899999999999999" customHeight="1" x14ac:dyDescent="0.3">
      <c r="A60" s="16"/>
      <c r="B60" s="16"/>
      <c r="C60" s="16" t="s">
        <v>16</v>
      </c>
      <c r="D60" s="97">
        <f>D57/3</f>
        <v>14</v>
      </c>
      <c r="E60" s="68"/>
      <c r="F60" s="68"/>
      <c r="G60" s="98" t="str">
        <f t="shared" si="10"/>
        <v/>
      </c>
      <c r="H60" s="39"/>
      <c r="I60" s="16"/>
      <c r="J60" s="16"/>
      <c r="K60" s="16"/>
      <c r="L60" s="62"/>
      <c r="M60" s="16"/>
      <c r="N60" s="16" t="s">
        <v>16</v>
      </c>
      <c r="O60" s="97">
        <f>O57/3</f>
        <v>10</v>
      </c>
      <c r="P60" s="39"/>
      <c r="Q60" s="97">
        <f>F60</f>
        <v>0</v>
      </c>
      <c r="R60" s="98" t="str">
        <f t="shared" si="11"/>
        <v/>
      </c>
      <c r="S60" s="39"/>
      <c r="T60" s="48"/>
      <c r="U60" s="16"/>
      <c r="V60" s="16"/>
    </row>
    <row r="61" spans="1:25" ht="18.899999999999999" customHeight="1" x14ac:dyDescent="0.3">
      <c r="A61" s="16"/>
      <c r="B61" s="16"/>
      <c r="C61" s="16"/>
      <c r="D61" s="16"/>
      <c r="E61" s="16"/>
      <c r="F61" s="16"/>
      <c r="G61" s="106"/>
      <c r="H61" s="16"/>
      <c r="I61" s="16"/>
      <c r="J61" s="16"/>
      <c r="K61" s="16"/>
      <c r="L61" s="62"/>
      <c r="M61" s="16"/>
      <c r="N61" s="16"/>
      <c r="O61" s="16"/>
      <c r="P61" s="16"/>
      <c r="Q61" s="16"/>
      <c r="R61" s="15"/>
      <c r="S61" s="16"/>
      <c r="T61" s="16"/>
      <c r="U61" s="16"/>
      <c r="V61" s="16"/>
    </row>
    <row r="62" spans="1:25" ht="18.899999999999999" customHeight="1" thickBot="1" x14ac:dyDescent="0.35">
      <c r="A62" s="16"/>
      <c r="B62" s="126" t="s">
        <v>60</v>
      </c>
      <c r="C62" s="128">
        <f>D9</f>
        <v>0.8</v>
      </c>
      <c r="D62" s="93" t="s">
        <v>0</v>
      </c>
      <c r="E62" s="93" t="s">
        <v>1</v>
      </c>
      <c r="F62" s="93" t="s">
        <v>2</v>
      </c>
      <c r="G62" s="94" t="s">
        <v>4</v>
      </c>
      <c r="H62" s="93" t="s">
        <v>29</v>
      </c>
      <c r="I62" s="95" t="s">
        <v>61</v>
      </c>
      <c r="J62" s="129" t="s">
        <v>5</v>
      </c>
      <c r="K62" s="135"/>
      <c r="L62" s="139"/>
      <c r="M62" s="133" t="s">
        <v>60</v>
      </c>
      <c r="N62" s="128">
        <f>D5</f>
        <v>1.7509999999999999</v>
      </c>
      <c r="O62" s="105" t="s">
        <v>0</v>
      </c>
      <c r="P62" s="93" t="s">
        <v>1</v>
      </c>
      <c r="Q62" s="93" t="s">
        <v>2</v>
      </c>
      <c r="R62" s="94" t="s">
        <v>4</v>
      </c>
      <c r="S62" s="93" t="s">
        <v>29</v>
      </c>
      <c r="T62" s="95" t="s">
        <v>61</v>
      </c>
      <c r="U62" s="95" t="s">
        <v>5</v>
      </c>
      <c r="V62" s="16"/>
    </row>
    <row r="63" spans="1:25" ht="18.899999999999999" customHeight="1" x14ac:dyDescent="0.3">
      <c r="A63" s="140">
        <v>3</v>
      </c>
      <c r="B63" s="198" t="str">
        <f>B9</f>
        <v>Fleur Langereis</v>
      </c>
      <c r="C63" s="199"/>
      <c r="D63" s="97">
        <f>E9</f>
        <v>30</v>
      </c>
      <c r="E63" s="97">
        <f>SUM(E64:E66)</f>
        <v>20</v>
      </c>
      <c r="F63" s="97">
        <f>SUM(F64:F66)</f>
        <v>31</v>
      </c>
      <c r="G63" s="98">
        <f>IF(F63=0,"",E63/F63)</f>
        <v>0.64516129032258063</v>
      </c>
      <c r="H63" s="99">
        <f>SUM(H64,H65,H66)</f>
        <v>2</v>
      </c>
      <c r="I63" s="100">
        <v>0</v>
      </c>
      <c r="J63" s="132">
        <v>2</v>
      </c>
      <c r="K63" s="136"/>
      <c r="L63" s="100">
        <f>A43</f>
        <v>1</v>
      </c>
      <c r="M63" s="200" t="str">
        <f>B5</f>
        <v>Mike de Olde</v>
      </c>
      <c r="N63" s="201"/>
      <c r="O63" s="97">
        <f>E5</f>
        <v>57</v>
      </c>
      <c r="P63" s="97">
        <f>SUM(P64:P66)</f>
        <v>56</v>
      </c>
      <c r="Q63" s="97">
        <f>SUM(Q64:Q66)</f>
        <v>31</v>
      </c>
      <c r="R63" s="98">
        <f>IF(Q63=0,"",P63/Q63)</f>
        <v>1.8064516129032258</v>
      </c>
      <c r="S63" s="99">
        <f>SUM(S64,S65,S66)</f>
        <v>4</v>
      </c>
      <c r="T63" s="107">
        <v>1</v>
      </c>
      <c r="U63" s="107">
        <v>5</v>
      </c>
      <c r="V63" s="16"/>
    </row>
    <row r="64" spans="1:25" ht="18.899999999999999" customHeight="1" x14ac:dyDescent="0.3">
      <c r="A64" s="16"/>
      <c r="B64" s="15"/>
      <c r="C64" s="16" t="s">
        <v>14</v>
      </c>
      <c r="D64" s="97">
        <f>D63/3</f>
        <v>10</v>
      </c>
      <c r="E64" s="68">
        <v>10</v>
      </c>
      <c r="F64" s="68">
        <v>16</v>
      </c>
      <c r="G64" s="98">
        <f t="shared" ref="G64:G66" si="12">IF(F64=0,"",E64/F64)</f>
        <v>0.625</v>
      </c>
      <c r="H64" s="39">
        <v>2</v>
      </c>
      <c r="I64" s="16"/>
      <c r="J64" s="16"/>
      <c r="K64" s="16"/>
      <c r="L64" s="108"/>
      <c r="M64" s="15"/>
      <c r="N64" s="16" t="s">
        <v>14</v>
      </c>
      <c r="O64" s="97">
        <f>O63/3</f>
        <v>19</v>
      </c>
      <c r="P64" s="39">
        <v>18</v>
      </c>
      <c r="Q64" s="97">
        <v>15</v>
      </c>
      <c r="R64" s="98">
        <f>IF(Q64=0,"",P64/Q64)</f>
        <v>1.2</v>
      </c>
      <c r="S64" s="39">
        <v>0</v>
      </c>
      <c r="T64" s="48"/>
      <c r="U64" s="16"/>
      <c r="V64" s="16"/>
    </row>
    <row r="65" spans="1:22" ht="18.899999999999999" customHeight="1" x14ac:dyDescent="0.3">
      <c r="A65" s="16"/>
      <c r="B65" s="16"/>
      <c r="C65" s="16" t="s">
        <v>15</v>
      </c>
      <c r="D65" s="97">
        <f>D63/3</f>
        <v>10</v>
      </c>
      <c r="E65" s="68">
        <v>7</v>
      </c>
      <c r="F65" s="68">
        <v>10</v>
      </c>
      <c r="G65" s="98">
        <f t="shared" si="12"/>
        <v>0.7</v>
      </c>
      <c r="H65" s="39">
        <v>0</v>
      </c>
      <c r="I65" s="16"/>
      <c r="J65" s="16"/>
      <c r="K65" s="16"/>
      <c r="L65" s="62"/>
      <c r="M65" s="16"/>
      <c r="N65" s="16" t="s">
        <v>15</v>
      </c>
      <c r="O65" s="97">
        <f>O63/3</f>
        <v>19</v>
      </c>
      <c r="P65" s="39">
        <v>19</v>
      </c>
      <c r="Q65" s="97">
        <v>11</v>
      </c>
      <c r="R65" s="98">
        <f t="shared" ref="R65:R66" si="13">IF(Q65=0,"",P65/Q65)</f>
        <v>1.7272727272727273</v>
      </c>
      <c r="S65" s="39">
        <v>2</v>
      </c>
      <c r="T65" s="48"/>
      <c r="U65" s="16"/>
      <c r="V65" s="16"/>
    </row>
    <row r="66" spans="1:22" ht="18.899999999999999" customHeight="1" x14ac:dyDescent="0.3">
      <c r="A66" s="16"/>
      <c r="B66" s="16"/>
      <c r="C66" s="16" t="s">
        <v>16</v>
      </c>
      <c r="D66" s="97">
        <f>D63/3</f>
        <v>10</v>
      </c>
      <c r="E66" s="68">
        <v>3</v>
      </c>
      <c r="F66" s="68">
        <v>5</v>
      </c>
      <c r="G66" s="98">
        <f t="shared" si="12"/>
        <v>0.6</v>
      </c>
      <c r="H66" s="39">
        <v>0</v>
      </c>
      <c r="I66" s="16"/>
      <c r="J66" s="16"/>
      <c r="K66" s="16"/>
      <c r="L66" s="62"/>
      <c r="M66" s="16"/>
      <c r="N66" s="16" t="s">
        <v>16</v>
      </c>
      <c r="O66" s="97">
        <f>O63/3</f>
        <v>19</v>
      </c>
      <c r="P66" s="39">
        <v>19</v>
      </c>
      <c r="Q66" s="97">
        <f>F66</f>
        <v>5</v>
      </c>
      <c r="R66" s="98">
        <f t="shared" si="13"/>
        <v>3.8</v>
      </c>
      <c r="S66" s="39">
        <v>2</v>
      </c>
      <c r="T66" s="48"/>
      <c r="U66" s="16"/>
      <c r="V66" s="16"/>
    </row>
    <row r="67" spans="1:22" ht="18.899999999999999" customHeight="1" x14ac:dyDescent="0.3">
      <c r="A67" s="16"/>
      <c r="B67" s="16"/>
      <c r="C67" s="16"/>
      <c r="D67" s="16"/>
      <c r="E67" s="16"/>
      <c r="F67" s="16"/>
      <c r="G67" s="103"/>
      <c r="H67" s="16"/>
      <c r="I67" s="16"/>
      <c r="J67" s="16"/>
      <c r="K67" s="16"/>
      <c r="L67" s="62"/>
      <c r="M67" s="16"/>
      <c r="N67" s="16"/>
      <c r="O67" s="16"/>
      <c r="P67" s="16"/>
      <c r="Q67" s="16"/>
      <c r="R67" s="15"/>
      <c r="S67" s="16"/>
      <c r="T67" s="16"/>
      <c r="U67" s="16"/>
      <c r="V67" s="16"/>
    </row>
    <row r="68" spans="1:22" ht="18.899999999999999" customHeight="1" x14ac:dyDescent="0.3">
      <c r="A68" s="16"/>
      <c r="B68" s="126" t="s">
        <v>60</v>
      </c>
      <c r="C68" s="128">
        <f>D9</f>
        <v>0.8</v>
      </c>
      <c r="D68" s="93" t="s">
        <v>0</v>
      </c>
      <c r="E68" s="93" t="s">
        <v>1</v>
      </c>
      <c r="F68" s="93" t="s">
        <v>2</v>
      </c>
      <c r="G68" s="94" t="s">
        <v>4</v>
      </c>
      <c r="H68" s="93" t="s">
        <v>29</v>
      </c>
      <c r="I68" s="95" t="s">
        <v>61</v>
      </c>
      <c r="J68" s="131" t="s">
        <v>5</v>
      </c>
      <c r="K68" s="134"/>
      <c r="L68" s="139"/>
      <c r="M68" s="133" t="s">
        <v>60</v>
      </c>
      <c r="N68" s="128">
        <f>D13</f>
        <v>0.29199999999999998</v>
      </c>
      <c r="O68" s="105" t="s">
        <v>0</v>
      </c>
      <c r="P68" s="93" t="s">
        <v>1</v>
      </c>
      <c r="Q68" s="93" t="s">
        <v>2</v>
      </c>
      <c r="R68" s="94" t="s">
        <v>4</v>
      </c>
      <c r="S68" s="93" t="s">
        <v>29</v>
      </c>
      <c r="T68" s="95"/>
      <c r="U68" s="95" t="s">
        <v>5</v>
      </c>
      <c r="V68" s="16"/>
    </row>
    <row r="69" spans="1:22" ht="18.899999999999999" customHeight="1" x14ac:dyDescent="0.3">
      <c r="A69" s="140">
        <v>3</v>
      </c>
      <c r="B69" s="192" t="str">
        <f>B9</f>
        <v>Fleur Langereis</v>
      </c>
      <c r="C69" s="193"/>
      <c r="D69" s="97">
        <f>E9</f>
        <v>30</v>
      </c>
      <c r="E69" s="97">
        <f>SUM(E70:E72)</f>
        <v>24</v>
      </c>
      <c r="F69" s="97">
        <f>SUM(F70:F72)</f>
        <v>45</v>
      </c>
      <c r="G69" s="98">
        <f>IF(F69=0,"",E69/F69)</f>
        <v>0.53333333333333333</v>
      </c>
      <c r="H69" s="99">
        <f>SUM(H70,H71,H72)</f>
        <v>2</v>
      </c>
      <c r="I69" s="107">
        <v>0</v>
      </c>
      <c r="J69" s="132">
        <v>2</v>
      </c>
      <c r="K69" s="137"/>
      <c r="L69" s="100">
        <v>5</v>
      </c>
      <c r="M69" s="194" t="str">
        <f>B13</f>
        <v>Pieter Hoekman</v>
      </c>
      <c r="N69" s="188"/>
      <c r="O69" s="97">
        <f>E13</f>
        <v>21</v>
      </c>
      <c r="P69" s="97">
        <f>SUM(P70:P72)</f>
        <v>18</v>
      </c>
      <c r="Q69" s="97">
        <f>SUM(Q70:Q72)</f>
        <v>46</v>
      </c>
      <c r="R69" s="98">
        <f>IF(Q69=0,"",P69/Q69)</f>
        <v>0.39130434782608697</v>
      </c>
      <c r="S69" s="99">
        <f>SUM(S70,S71,S72)</f>
        <v>4</v>
      </c>
      <c r="T69" s="130">
        <v>1</v>
      </c>
      <c r="U69" s="107">
        <v>5</v>
      </c>
      <c r="V69" s="16"/>
    </row>
    <row r="70" spans="1:22" ht="18.899999999999999" customHeight="1" x14ac:dyDescent="0.3">
      <c r="A70" s="16"/>
      <c r="B70" s="15"/>
      <c r="C70" s="16" t="s">
        <v>14</v>
      </c>
      <c r="D70" s="97">
        <f>D69/3</f>
        <v>10</v>
      </c>
      <c r="E70" s="68">
        <v>9</v>
      </c>
      <c r="F70" s="68">
        <v>14</v>
      </c>
      <c r="G70" s="98">
        <f t="shared" ref="G70:G72" si="14">IF(F70=0,"",E70/F70)</f>
        <v>0.6428571428571429</v>
      </c>
      <c r="H70" s="39">
        <v>0</v>
      </c>
      <c r="I70" s="16"/>
      <c r="J70" s="16"/>
      <c r="K70" s="16"/>
      <c r="L70" s="108"/>
      <c r="M70" s="15"/>
      <c r="N70" s="16" t="s">
        <v>14</v>
      </c>
      <c r="O70" s="97">
        <f>O69/3</f>
        <v>7</v>
      </c>
      <c r="P70" s="39">
        <v>7</v>
      </c>
      <c r="Q70" s="97">
        <v>15</v>
      </c>
      <c r="R70" s="98">
        <f>IF(Q70=0,"",P70/Q70)</f>
        <v>0.46666666666666667</v>
      </c>
      <c r="S70" s="39">
        <v>2</v>
      </c>
      <c r="T70" s="48"/>
      <c r="U70" s="16"/>
      <c r="V70" s="16"/>
    </row>
    <row r="71" spans="1:22" ht="18.899999999999999" customHeight="1" x14ac:dyDescent="0.3">
      <c r="A71" s="16"/>
      <c r="B71" s="16"/>
      <c r="C71" s="16" t="s">
        <v>15</v>
      </c>
      <c r="D71" s="97">
        <f>D69/3</f>
        <v>10</v>
      </c>
      <c r="E71" s="68">
        <v>5</v>
      </c>
      <c r="F71" s="68">
        <v>11</v>
      </c>
      <c r="G71" s="98">
        <f t="shared" si="14"/>
        <v>0.45454545454545453</v>
      </c>
      <c r="H71" s="39">
        <v>0</v>
      </c>
      <c r="I71" s="16"/>
      <c r="J71" s="16"/>
      <c r="K71" s="16"/>
      <c r="L71" s="62"/>
      <c r="M71" s="16"/>
      <c r="N71" s="16" t="s">
        <v>15</v>
      </c>
      <c r="O71" s="97">
        <f>O69/3</f>
        <v>7</v>
      </c>
      <c r="P71" s="39">
        <v>7</v>
      </c>
      <c r="Q71" s="97">
        <f>F71</f>
        <v>11</v>
      </c>
      <c r="R71" s="98">
        <f t="shared" ref="R71:R72" si="15">IF(Q71=0,"",P71/Q71)</f>
        <v>0.63636363636363635</v>
      </c>
      <c r="S71" s="39">
        <v>2</v>
      </c>
      <c r="T71" s="48"/>
      <c r="U71" s="16"/>
      <c r="V71" s="16"/>
    </row>
    <row r="72" spans="1:22" ht="18.899999999999999" customHeight="1" x14ac:dyDescent="0.3">
      <c r="A72" s="16"/>
      <c r="B72" s="16"/>
      <c r="C72" s="16" t="s">
        <v>16</v>
      </c>
      <c r="D72" s="97">
        <f>D69/3</f>
        <v>10</v>
      </c>
      <c r="E72" s="68">
        <v>10</v>
      </c>
      <c r="F72" s="68">
        <v>20</v>
      </c>
      <c r="G72" s="98">
        <f t="shared" si="14"/>
        <v>0.5</v>
      </c>
      <c r="H72" s="39">
        <v>2</v>
      </c>
      <c r="I72" s="16"/>
      <c r="J72" s="16"/>
      <c r="K72" s="16"/>
      <c r="L72" s="62"/>
      <c r="M72" s="16"/>
      <c r="N72" s="16" t="s">
        <v>16</v>
      </c>
      <c r="O72" s="97">
        <f>O69/3</f>
        <v>7</v>
      </c>
      <c r="P72" s="39">
        <v>4</v>
      </c>
      <c r="Q72" s="97">
        <f>F72</f>
        <v>20</v>
      </c>
      <c r="R72" s="98">
        <f t="shared" si="15"/>
        <v>0.2</v>
      </c>
      <c r="S72" s="39">
        <v>0</v>
      </c>
      <c r="T72" s="48"/>
      <c r="U72" s="16"/>
      <c r="V72" s="16"/>
    </row>
    <row r="73" spans="1:22" ht="18.899999999999999" customHeight="1" x14ac:dyDescent="0.3">
      <c r="A73" s="16"/>
      <c r="B73" s="16"/>
      <c r="C73" s="16"/>
      <c r="D73" s="16"/>
      <c r="E73" s="16"/>
      <c r="F73" s="16"/>
      <c r="G73" s="103"/>
      <c r="H73" s="16"/>
      <c r="I73" s="16"/>
      <c r="J73" s="16"/>
      <c r="K73" s="16"/>
      <c r="L73" s="62"/>
      <c r="M73" s="16"/>
      <c r="N73" s="16"/>
      <c r="O73" s="16"/>
      <c r="P73" s="16"/>
      <c r="Q73" s="16"/>
      <c r="R73" s="15"/>
      <c r="S73" s="16"/>
      <c r="T73" s="16"/>
      <c r="U73" s="16"/>
      <c r="V73" s="16"/>
    </row>
    <row r="74" spans="1:22" ht="18.899999999999999" customHeight="1" x14ac:dyDescent="0.3">
      <c r="A74" s="16"/>
      <c r="B74" s="126" t="s">
        <v>60</v>
      </c>
      <c r="C74" s="128">
        <f>D13</f>
        <v>0.29199999999999998</v>
      </c>
      <c r="D74" s="93" t="s">
        <v>0</v>
      </c>
      <c r="E74" s="93" t="s">
        <v>1</v>
      </c>
      <c r="F74" s="93" t="s">
        <v>2</v>
      </c>
      <c r="G74" s="94" t="s">
        <v>4</v>
      </c>
      <c r="H74" s="93" t="s">
        <v>29</v>
      </c>
      <c r="I74" s="95" t="s">
        <v>61</v>
      </c>
      <c r="J74" s="131" t="s">
        <v>5</v>
      </c>
      <c r="K74" s="134"/>
      <c r="L74" s="139"/>
      <c r="M74" s="133" t="s">
        <v>60</v>
      </c>
      <c r="N74" s="128">
        <f>D7</f>
        <v>1.254</v>
      </c>
      <c r="O74" s="105" t="s">
        <v>0</v>
      </c>
      <c r="P74" s="93" t="s">
        <v>1</v>
      </c>
      <c r="Q74" s="93" t="s">
        <v>2</v>
      </c>
      <c r="R74" s="94" t="s">
        <v>4</v>
      </c>
      <c r="S74" s="93" t="s">
        <v>29</v>
      </c>
      <c r="T74" s="95" t="s">
        <v>61</v>
      </c>
      <c r="U74" s="95" t="s">
        <v>5</v>
      </c>
      <c r="V74" s="16"/>
    </row>
    <row r="75" spans="1:22" ht="18.899999999999999" customHeight="1" x14ac:dyDescent="0.3">
      <c r="A75" s="140">
        <v>5</v>
      </c>
      <c r="B75" s="188" t="str">
        <f>B13</f>
        <v>Pieter Hoekman</v>
      </c>
      <c r="C75" s="188"/>
      <c r="D75" s="97">
        <f>E13</f>
        <v>21</v>
      </c>
      <c r="E75" s="97">
        <f>SUM(E76:E78)</f>
        <v>6</v>
      </c>
      <c r="F75" s="97">
        <f>SUM(F76:F78)</f>
        <v>32</v>
      </c>
      <c r="G75" s="98">
        <f>IF(F75=0,"",E75/F75)</f>
        <v>0.1875</v>
      </c>
      <c r="H75" s="99">
        <f>SUM(H76,H77,H78)</f>
        <v>0</v>
      </c>
      <c r="I75" s="107">
        <v>0</v>
      </c>
      <c r="J75" s="132">
        <v>0</v>
      </c>
      <c r="K75" s="137"/>
      <c r="L75" s="100">
        <v>2</v>
      </c>
      <c r="M75" s="189" t="str">
        <f>B7</f>
        <v>Frederik Kapitein</v>
      </c>
      <c r="N75" s="190"/>
      <c r="O75" s="97">
        <f>E7</f>
        <v>42</v>
      </c>
      <c r="P75" s="97">
        <f>SUM(P76:P78)</f>
        <v>42</v>
      </c>
      <c r="Q75" s="97">
        <f>SUM(Q76:Q78)</f>
        <v>34</v>
      </c>
      <c r="R75" s="98">
        <f>IF(Q75=0,"",P75/Q75)</f>
        <v>1.2352941176470589</v>
      </c>
      <c r="S75" s="99">
        <f>SUM(S76,S77,S78)</f>
        <v>6</v>
      </c>
      <c r="T75" s="107">
        <v>0</v>
      </c>
      <c r="U75" s="107">
        <v>6</v>
      </c>
      <c r="V75" s="16"/>
    </row>
    <row r="76" spans="1:22" ht="18.899999999999999" customHeight="1" x14ac:dyDescent="0.3">
      <c r="A76" s="16"/>
      <c r="B76" s="15"/>
      <c r="C76" s="16" t="s">
        <v>14</v>
      </c>
      <c r="D76" s="97">
        <f>D75/3</f>
        <v>7</v>
      </c>
      <c r="E76" s="68">
        <v>0</v>
      </c>
      <c r="F76" s="68">
        <v>5</v>
      </c>
      <c r="G76" s="98">
        <f t="shared" ref="G76:G78" si="16">IF(F76=0,"",E76/F76)</f>
        <v>0</v>
      </c>
      <c r="H76" s="39">
        <v>0</v>
      </c>
      <c r="I76" s="16"/>
      <c r="J76" s="16"/>
      <c r="K76" s="16"/>
      <c r="L76" s="108"/>
      <c r="M76" s="15"/>
      <c r="N76" s="16" t="s">
        <v>14</v>
      </c>
      <c r="O76" s="97">
        <f>O75/3</f>
        <v>14</v>
      </c>
      <c r="P76" s="39">
        <v>14</v>
      </c>
      <c r="Q76" s="97">
        <v>6</v>
      </c>
      <c r="R76" s="98">
        <f>IF(Q76=0,"",P76/Q76)</f>
        <v>2.3333333333333335</v>
      </c>
      <c r="S76" s="39">
        <v>2</v>
      </c>
      <c r="T76" s="48"/>
      <c r="U76" s="16"/>
      <c r="V76" s="16"/>
    </row>
    <row r="77" spans="1:22" ht="18.899999999999999" customHeight="1" x14ac:dyDescent="0.3">
      <c r="A77" s="16"/>
      <c r="B77" s="16"/>
      <c r="C77" s="16" t="s">
        <v>15</v>
      </c>
      <c r="D77" s="97">
        <f>D75/3</f>
        <v>7</v>
      </c>
      <c r="E77" s="68">
        <v>3</v>
      </c>
      <c r="F77" s="68">
        <v>11</v>
      </c>
      <c r="G77" s="98">
        <f t="shared" si="16"/>
        <v>0.27272727272727271</v>
      </c>
      <c r="H77" s="39">
        <v>0</v>
      </c>
      <c r="I77" s="16"/>
      <c r="J77" s="16"/>
      <c r="K77" s="16"/>
      <c r="L77" s="62"/>
      <c r="M77" s="16"/>
      <c r="N77" s="16" t="s">
        <v>15</v>
      </c>
      <c r="O77" s="97">
        <f>O75/3</f>
        <v>14</v>
      </c>
      <c r="P77" s="39">
        <v>14</v>
      </c>
      <c r="Q77" s="97">
        <f>F77</f>
        <v>11</v>
      </c>
      <c r="R77" s="98">
        <f t="shared" ref="R77:R78" si="17">IF(Q77=0,"",P77/Q77)</f>
        <v>1.2727272727272727</v>
      </c>
      <c r="S77" s="39">
        <v>2</v>
      </c>
      <c r="T77" s="48"/>
      <c r="U77" s="16"/>
      <c r="V77" s="16"/>
    </row>
    <row r="78" spans="1:22" ht="18.899999999999999" customHeight="1" x14ac:dyDescent="0.3">
      <c r="A78" s="16"/>
      <c r="B78" s="16"/>
      <c r="C78" s="16" t="s">
        <v>16</v>
      </c>
      <c r="D78" s="97">
        <f>D75/3</f>
        <v>7</v>
      </c>
      <c r="E78" s="68">
        <v>3</v>
      </c>
      <c r="F78" s="68">
        <v>16</v>
      </c>
      <c r="G78" s="98">
        <f t="shared" si="16"/>
        <v>0.1875</v>
      </c>
      <c r="H78" s="39">
        <v>0</v>
      </c>
      <c r="I78" s="16"/>
      <c r="J78" s="16"/>
      <c r="K78" s="16"/>
      <c r="L78" s="62"/>
      <c r="M78" s="16"/>
      <c r="N78" s="16" t="s">
        <v>16</v>
      </c>
      <c r="O78" s="97">
        <f>O75/3</f>
        <v>14</v>
      </c>
      <c r="P78" s="39">
        <v>14</v>
      </c>
      <c r="Q78" s="97">
        <v>17</v>
      </c>
      <c r="R78" s="98">
        <f t="shared" si="17"/>
        <v>0.82352941176470584</v>
      </c>
      <c r="S78" s="39">
        <v>2</v>
      </c>
      <c r="T78" s="48"/>
      <c r="U78" s="16"/>
      <c r="V78" s="16"/>
    </row>
    <row r="79" spans="1:22" ht="18.899999999999999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62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18.899999999999999" customHeight="1" x14ac:dyDescent="0.3">
      <c r="A80" s="16"/>
      <c r="B80" s="191"/>
      <c r="C80" s="191"/>
      <c r="D80" s="16"/>
      <c r="E80" s="16"/>
      <c r="F80" s="16"/>
      <c r="G80" s="15"/>
      <c r="H80" s="16"/>
      <c r="I80" s="16"/>
      <c r="J80" s="16"/>
      <c r="K80" s="16"/>
      <c r="L80" s="62"/>
      <c r="M80" s="16"/>
      <c r="N80" s="16"/>
      <c r="O80" s="16"/>
      <c r="P80" s="16"/>
      <c r="Q80" s="16"/>
      <c r="R80" s="15"/>
      <c r="S80" s="16"/>
      <c r="T80" s="16"/>
      <c r="U80" s="16"/>
      <c r="V80" s="16"/>
    </row>
    <row r="81" spans="1:25" ht="18.899999999999999" customHeight="1" x14ac:dyDescent="0.3">
      <c r="A81" s="16"/>
      <c r="B81" s="126" t="s">
        <v>60</v>
      </c>
      <c r="C81" s="128">
        <f>D15</f>
        <v>1.47</v>
      </c>
      <c r="D81" s="93" t="s">
        <v>0</v>
      </c>
      <c r="E81" s="93" t="s">
        <v>1</v>
      </c>
      <c r="F81" s="93" t="s">
        <v>2</v>
      </c>
      <c r="G81" s="94" t="s">
        <v>4</v>
      </c>
      <c r="H81" s="93" t="s">
        <v>29</v>
      </c>
      <c r="I81" s="95" t="s">
        <v>61</v>
      </c>
      <c r="J81" s="131" t="s">
        <v>5</v>
      </c>
      <c r="K81" s="134"/>
      <c r="L81" s="138"/>
      <c r="M81" s="126" t="s">
        <v>60</v>
      </c>
      <c r="N81" s="128">
        <f>D5</f>
        <v>1.7509999999999999</v>
      </c>
      <c r="O81" s="105" t="s">
        <v>0</v>
      </c>
      <c r="P81" s="93" t="s">
        <v>1</v>
      </c>
      <c r="Q81" s="93" t="s">
        <v>2</v>
      </c>
      <c r="R81" s="94" t="s">
        <v>4</v>
      </c>
      <c r="S81" s="93" t="s">
        <v>29</v>
      </c>
      <c r="T81" s="95" t="s">
        <v>61</v>
      </c>
      <c r="U81" s="95" t="s">
        <v>5</v>
      </c>
      <c r="V81" s="16"/>
    </row>
    <row r="82" spans="1:25" ht="18.899999999999999" customHeight="1" x14ac:dyDescent="0.35">
      <c r="A82" s="140">
        <v>6</v>
      </c>
      <c r="B82" s="269" t="str">
        <f>B15</f>
        <v>Daan Karssenberg</v>
      </c>
      <c r="C82" s="270"/>
      <c r="D82" s="97">
        <f>E15</f>
        <v>48</v>
      </c>
      <c r="E82" s="97">
        <f>SUM(E83:E85)</f>
        <v>48</v>
      </c>
      <c r="F82" s="97">
        <f>SUM(F83:F85)</f>
        <v>29</v>
      </c>
      <c r="G82" s="98">
        <f>IF(F82=0,"",E82/F82)</f>
        <v>1.6551724137931034</v>
      </c>
      <c r="H82" s="99">
        <f>SUM(H83,H84,H85)</f>
        <v>6</v>
      </c>
      <c r="I82" s="107">
        <v>1</v>
      </c>
      <c r="J82" s="132">
        <v>7</v>
      </c>
      <c r="K82" s="137"/>
      <c r="L82" s="100">
        <v>1</v>
      </c>
      <c r="M82" s="271" t="str">
        <f>B5</f>
        <v>Mike de Olde</v>
      </c>
      <c r="N82" s="272"/>
      <c r="O82" s="97">
        <f>E5</f>
        <v>57</v>
      </c>
      <c r="P82" s="97">
        <f>SUM(P83:P85)</f>
        <v>31</v>
      </c>
      <c r="Q82" s="97">
        <f>SUM(Q83:Q85)</f>
        <v>28</v>
      </c>
      <c r="R82" s="98">
        <f>IF(Q82=0,"",P82/Q82)</f>
        <v>1.1071428571428572</v>
      </c>
      <c r="S82" s="99">
        <f>SUM(S83,S84,S85)</f>
        <v>0</v>
      </c>
      <c r="T82" s="107">
        <v>0</v>
      </c>
      <c r="U82" s="107">
        <v>0</v>
      </c>
      <c r="V82" s="16"/>
      <c r="Y82" s="7"/>
    </row>
    <row r="83" spans="1:25" ht="18.899999999999999" customHeight="1" x14ac:dyDescent="0.35">
      <c r="A83" s="16"/>
      <c r="B83" s="15"/>
      <c r="C83" s="16" t="s">
        <v>14</v>
      </c>
      <c r="D83" s="97">
        <f>D82/3</f>
        <v>16</v>
      </c>
      <c r="E83" s="68">
        <v>16</v>
      </c>
      <c r="F83" s="68">
        <v>9</v>
      </c>
      <c r="G83" s="98">
        <f>IF(F83=0,"",E83/F83)</f>
        <v>1.7777777777777777</v>
      </c>
      <c r="H83" s="39">
        <v>2</v>
      </c>
      <c r="I83" s="16"/>
      <c r="J83" s="16"/>
      <c r="K83" s="16"/>
      <c r="L83" s="108"/>
      <c r="M83" s="15"/>
      <c r="N83" s="16" t="s">
        <v>14</v>
      </c>
      <c r="O83" s="97">
        <f>O82/3</f>
        <v>19</v>
      </c>
      <c r="P83" s="39">
        <v>10</v>
      </c>
      <c r="Q83" s="97">
        <f>F83</f>
        <v>9</v>
      </c>
      <c r="R83" s="98">
        <f>IF(Q83=0,"",P83/Q83)</f>
        <v>1.1111111111111112</v>
      </c>
      <c r="S83" s="39">
        <v>0</v>
      </c>
      <c r="T83" s="48"/>
      <c r="U83" s="16"/>
      <c r="V83" s="16"/>
      <c r="Y83" s="7"/>
    </row>
    <row r="84" spans="1:25" ht="18.899999999999999" customHeight="1" x14ac:dyDescent="0.35">
      <c r="A84" s="16"/>
      <c r="B84" s="16"/>
      <c r="C84" s="16" t="s">
        <v>15</v>
      </c>
      <c r="D84" s="97">
        <f>D82/3</f>
        <v>16</v>
      </c>
      <c r="E84" s="68">
        <v>16</v>
      </c>
      <c r="F84" s="68">
        <v>9</v>
      </c>
      <c r="G84" s="98">
        <f>IF(F84=0,"",E84/F84)</f>
        <v>1.7777777777777777</v>
      </c>
      <c r="H84" s="39">
        <v>2</v>
      </c>
      <c r="I84" s="16"/>
      <c r="J84" s="16"/>
      <c r="K84" s="16"/>
      <c r="L84" s="62"/>
      <c r="M84" s="16"/>
      <c r="N84" s="16" t="s">
        <v>15</v>
      </c>
      <c r="O84" s="97">
        <f>O82/3</f>
        <v>19</v>
      </c>
      <c r="P84" s="39">
        <v>7</v>
      </c>
      <c r="Q84" s="97">
        <v>8</v>
      </c>
      <c r="R84" s="98">
        <f t="shared" ref="R84:R85" si="18">IF(Q84=0,"",P84/Q84)</f>
        <v>0.875</v>
      </c>
      <c r="S84" s="39">
        <v>0</v>
      </c>
      <c r="T84" s="48"/>
      <c r="U84" s="16"/>
      <c r="V84" s="16"/>
      <c r="Y84" s="7"/>
    </row>
    <row r="85" spans="1:25" ht="18.899999999999999" customHeight="1" x14ac:dyDescent="0.35">
      <c r="A85" s="16"/>
      <c r="B85" s="16"/>
      <c r="C85" s="16" t="s">
        <v>16</v>
      </c>
      <c r="D85" s="97">
        <f>D82/3</f>
        <v>16</v>
      </c>
      <c r="E85" s="68">
        <v>16</v>
      </c>
      <c r="F85" s="68">
        <v>11</v>
      </c>
      <c r="G85" s="98">
        <f>IF(F85=0,"",E85/F85)</f>
        <v>1.4545454545454546</v>
      </c>
      <c r="H85" s="39">
        <v>2</v>
      </c>
      <c r="I85" s="16"/>
      <c r="J85" s="16"/>
      <c r="K85" s="16"/>
      <c r="L85" s="62"/>
      <c r="M85" s="16"/>
      <c r="N85" s="16" t="s">
        <v>16</v>
      </c>
      <c r="O85" s="97">
        <f>O82/3</f>
        <v>19</v>
      </c>
      <c r="P85" s="39">
        <v>14</v>
      </c>
      <c r="Q85" s="97">
        <f>F85</f>
        <v>11</v>
      </c>
      <c r="R85" s="98">
        <f t="shared" si="18"/>
        <v>1.2727272727272727</v>
      </c>
      <c r="S85" s="39">
        <v>0</v>
      </c>
      <c r="T85" s="48"/>
      <c r="U85" s="16"/>
      <c r="V85" s="16"/>
      <c r="Y85" s="7"/>
    </row>
    <row r="86" spans="1:25" ht="18.899999999999999" customHeight="1" x14ac:dyDescent="0.3">
      <c r="A86" s="16"/>
      <c r="B86" s="16"/>
      <c r="C86" s="16"/>
      <c r="D86" s="16"/>
      <c r="E86" s="16"/>
      <c r="F86" s="16"/>
      <c r="G86" s="22"/>
      <c r="H86" s="16"/>
      <c r="I86" s="16"/>
      <c r="J86" s="16"/>
      <c r="K86" s="16"/>
      <c r="L86" s="62"/>
      <c r="M86" s="16"/>
      <c r="N86" s="16"/>
      <c r="O86" s="16"/>
      <c r="P86" s="16"/>
      <c r="Q86" s="16"/>
      <c r="R86" s="15"/>
      <c r="S86" s="16"/>
      <c r="T86" s="16"/>
      <c r="U86" s="16"/>
      <c r="V86" s="16"/>
    </row>
    <row r="87" spans="1:25" ht="18.899999999999999" customHeight="1" x14ac:dyDescent="0.3">
      <c r="A87" s="16"/>
      <c r="B87" s="16"/>
      <c r="C87" s="16"/>
      <c r="D87" s="16"/>
      <c r="E87" s="16"/>
      <c r="F87" s="16"/>
      <c r="G87" s="22"/>
      <c r="H87" s="16"/>
      <c r="I87" s="16"/>
      <c r="J87" s="16"/>
      <c r="K87" s="16"/>
      <c r="L87" s="62"/>
      <c r="M87" s="16"/>
      <c r="N87" s="16"/>
      <c r="O87" s="16"/>
      <c r="P87" s="16"/>
      <c r="Q87" s="16"/>
      <c r="R87" s="15"/>
      <c r="S87" s="16"/>
      <c r="T87" s="16"/>
      <c r="U87" s="16"/>
      <c r="V87" s="16"/>
    </row>
    <row r="88" spans="1:25" ht="18.899999999999999" customHeight="1" x14ac:dyDescent="0.3">
      <c r="A88" s="16"/>
      <c r="B88" s="16"/>
      <c r="C88" s="16"/>
      <c r="D88" s="16"/>
      <c r="E88" s="16"/>
      <c r="F88" s="16"/>
      <c r="G88" s="106"/>
      <c r="H88" s="16"/>
      <c r="I88" s="16"/>
      <c r="J88" s="16"/>
      <c r="K88" s="16"/>
      <c r="L88" s="62"/>
      <c r="M88" s="16"/>
      <c r="N88" s="16"/>
      <c r="O88" s="16"/>
      <c r="P88" s="16"/>
      <c r="Q88" s="16"/>
      <c r="R88" s="15"/>
      <c r="S88" s="16"/>
      <c r="T88" s="16"/>
      <c r="U88" s="16"/>
      <c r="V88" s="16"/>
    </row>
    <row r="89" spans="1:25" ht="18.899999999999999" customHeight="1" x14ac:dyDescent="0.3">
      <c r="A89" s="16"/>
      <c r="B89" s="126" t="s">
        <v>60</v>
      </c>
      <c r="C89" s="128">
        <f>D15</f>
        <v>1.47</v>
      </c>
      <c r="D89" s="93" t="s">
        <v>0</v>
      </c>
      <c r="E89" s="93" t="s">
        <v>1</v>
      </c>
      <c r="F89" s="93" t="s">
        <v>2</v>
      </c>
      <c r="G89" s="94" t="s">
        <v>4</v>
      </c>
      <c r="H89" s="93" t="s">
        <v>29</v>
      </c>
      <c r="I89" s="95" t="s">
        <v>61</v>
      </c>
      <c r="J89" s="131" t="s">
        <v>5</v>
      </c>
      <c r="K89" s="134"/>
      <c r="L89" s="139"/>
      <c r="M89" s="133" t="s">
        <v>60</v>
      </c>
      <c r="N89" s="128">
        <f>D7</f>
        <v>1.254</v>
      </c>
      <c r="O89" s="105" t="s">
        <v>0</v>
      </c>
      <c r="P89" s="93" t="s">
        <v>1</v>
      </c>
      <c r="Q89" s="93" t="s">
        <v>2</v>
      </c>
      <c r="R89" s="94" t="s">
        <v>4</v>
      </c>
      <c r="S89" s="93" t="s">
        <v>29</v>
      </c>
      <c r="T89" s="95" t="s">
        <v>61</v>
      </c>
      <c r="U89" s="95" t="s">
        <v>5</v>
      </c>
      <c r="V89" s="16"/>
    </row>
    <row r="90" spans="1:25" ht="18.899999999999999" customHeight="1" thickBot="1" x14ac:dyDescent="0.35">
      <c r="A90" s="140">
        <v>6</v>
      </c>
      <c r="B90" s="255" t="str">
        <f>B15</f>
        <v>Daan Karssenberg</v>
      </c>
      <c r="C90" s="256"/>
      <c r="D90" s="97">
        <f>E15</f>
        <v>48</v>
      </c>
      <c r="E90" s="97">
        <f>SUM(E91:E93)</f>
        <v>34</v>
      </c>
      <c r="F90" s="97">
        <f>SUM(F91:F93)</f>
        <v>23</v>
      </c>
      <c r="G90" s="98">
        <f>IF(F90=0,"",E90/F90)</f>
        <v>1.4782608695652173</v>
      </c>
      <c r="H90" s="99">
        <f>SUM(H91,H92,H93)</f>
        <v>2</v>
      </c>
      <c r="I90" s="107">
        <v>1</v>
      </c>
      <c r="J90" s="132">
        <v>3</v>
      </c>
      <c r="K90" s="137"/>
      <c r="L90" s="100">
        <v>2</v>
      </c>
      <c r="M90" s="257" t="str">
        <f>B7</f>
        <v>Frederik Kapitein</v>
      </c>
      <c r="N90" s="258"/>
      <c r="O90" s="97">
        <f>E7</f>
        <v>42</v>
      </c>
      <c r="P90" s="97">
        <f>SUM(P91:P93)</f>
        <v>41</v>
      </c>
      <c r="Q90" s="97">
        <f>SUM(Q91:Q93)</f>
        <v>24</v>
      </c>
      <c r="R90" s="98">
        <f>IF(Q90=0,"",P90/Q90)</f>
        <v>1.7083333333333333</v>
      </c>
      <c r="S90" s="99">
        <f>SUM(S91,S92,S93)</f>
        <v>4</v>
      </c>
      <c r="T90" s="107">
        <v>1</v>
      </c>
      <c r="U90" s="107">
        <v>5</v>
      </c>
      <c r="V90" s="16"/>
    </row>
    <row r="91" spans="1:25" ht="18.899999999999999" customHeight="1" x14ac:dyDescent="0.3">
      <c r="A91" s="16"/>
      <c r="B91" s="15"/>
      <c r="C91" s="16" t="s">
        <v>14</v>
      </c>
      <c r="D91" s="97">
        <f>D90/3</f>
        <v>16</v>
      </c>
      <c r="E91" s="68">
        <v>11</v>
      </c>
      <c r="F91" s="68">
        <v>7</v>
      </c>
      <c r="G91" s="98">
        <f t="shared" ref="G91:G93" si="19">IF(F91=0,"",E91/F91)</f>
        <v>1.5714285714285714</v>
      </c>
      <c r="H91" s="39">
        <v>0</v>
      </c>
      <c r="I91" s="16"/>
      <c r="J91" s="16"/>
      <c r="K91" s="16"/>
      <c r="L91" s="108"/>
      <c r="M91" s="15"/>
      <c r="N91" s="16" t="s">
        <v>14</v>
      </c>
      <c r="O91" s="97">
        <f>O90/3</f>
        <v>14</v>
      </c>
      <c r="P91" s="39">
        <v>14</v>
      </c>
      <c r="Q91" s="97">
        <v>8</v>
      </c>
      <c r="R91" s="98">
        <f>IF(Q91=0,"",P91/Q91)</f>
        <v>1.75</v>
      </c>
      <c r="S91" s="39">
        <v>2</v>
      </c>
      <c r="T91" s="48"/>
      <c r="U91" s="16"/>
      <c r="V91" s="16"/>
    </row>
    <row r="92" spans="1:25" ht="18.899999999999999" customHeight="1" x14ac:dyDescent="0.3">
      <c r="A92" s="16"/>
      <c r="B92" s="16"/>
      <c r="C92" s="16" t="s">
        <v>15</v>
      </c>
      <c r="D92" s="97">
        <f>D90/3</f>
        <v>16</v>
      </c>
      <c r="E92" s="68">
        <v>16</v>
      </c>
      <c r="F92" s="68">
        <v>9</v>
      </c>
      <c r="G92" s="98">
        <f t="shared" si="19"/>
        <v>1.7777777777777777</v>
      </c>
      <c r="H92" s="39">
        <v>2</v>
      </c>
      <c r="I92" s="16"/>
      <c r="J92" s="16"/>
      <c r="K92" s="16"/>
      <c r="L92" s="62"/>
      <c r="M92" s="16"/>
      <c r="N92" s="16" t="s">
        <v>15</v>
      </c>
      <c r="O92" s="97">
        <f>O90/3</f>
        <v>14</v>
      </c>
      <c r="P92" s="39">
        <v>13</v>
      </c>
      <c r="Q92" s="97">
        <v>8</v>
      </c>
      <c r="R92" s="98">
        <f t="shared" ref="R92:R93" si="20">IF(Q92=0,"",P92/Q92)</f>
        <v>1.625</v>
      </c>
      <c r="S92" s="39">
        <v>0</v>
      </c>
      <c r="T92" s="48"/>
      <c r="U92" s="16"/>
      <c r="V92" s="16"/>
    </row>
    <row r="93" spans="1:25" ht="18.899999999999999" customHeight="1" x14ac:dyDescent="0.3">
      <c r="A93" s="16"/>
      <c r="B93" s="16"/>
      <c r="C93" s="16" t="s">
        <v>16</v>
      </c>
      <c r="D93" s="97">
        <f>D90/3</f>
        <v>16</v>
      </c>
      <c r="E93" s="68">
        <v>7</v>
      </c>
      <c r="F93" s="68">
        <v>7</v>
      </c>
      <c r="G93" s="98">
        <f t="shared" si="19"/>
        <v>1</v>
      </c>
      <c r="H93" s="39">
        <v>0</v>
      </c>
      <c r="I93" s="16"/>
      <c r="J93" s="16"/>
      <c r="K93" s="16"/>
      <c r="L93" s="62"/>
      <c r="M93" s="16"/>
      <c r="N93" s="16" t="s">
        <v>16</v>
      </c>
      <c r="O93" s="97">
        <f>O90/3</f>
        <v>14</v>
      </c>
      <c r="P93" s="39">
        <v>14</v>
      </c>
      <c r="Q93" s="97">
        <v>8</v>
      </c>
      <c r="R93" s="98">
        <f t="shared" si="20"/>
        <v>1.75</v>
      </c>
      <c r="S93" s="39">
        <v>2</v>
      </c>
      <c r="T93" s="48"/>
      <c r="U93" s="16"/>
      <c r="V93" s="16"/>
    </row>
    <row r="94" spans="1:25" ht="18.899999999999999" customHeight="1" x14ac:dyDescent="0.3">
      <c r="A94" s="16"/>
      <c r="B94" s="16"/>
      <c r="C94" s="16"/>
      <c r="D94" s="16"/>
      <c r="E94" s="16"/>
      <c r="F94" s="16"/>
      <c r="G94" s="106"/>
      <c r="H94" s="16"/>
      <c r="I94" s="16"/>
      <c r="J94" s="16"/>
      <c r="K94" s="16"/>
      <c r="L94" s="62"/>
      <c r="M94" s="16"/>
      <c r="N94" s="16"/>
      <c r="O94" s="16"/>
      <c r="P94" s="16"/>
      <c r="Q94" s="16"/>
      <c r="R94" s="15"/>
      <c r="S94" s="16"/>
      <c r="T94" s="16"/>
      <c r="U94" s="16"/>
      <c r="V94" s="16"/>
    </row>
    <row r="95" spans="1:25" ht="18.899999999999999" customHeight="1" thickBot="1" x14ac:dyDescent="0.35">
      <c r="A95" s="16"/>
      <c r="B95" s="126" t="s">
        <v>60</v>
      </c>
      <c r="C95" s="128">
        <f>D15</f>
        <v>1.47</v>
      </c>
      <c r="D95" s="93" t="s">
        <v>0</v>
      </c>
      <c r="E95" s="93" t="s">
        <v>1</v>
      </c>
      <c r="F95" s="93" t="s">
        <v>2</v>
      </c>
      <c r="G95" s="94" t="s">
        <v>4</v>
      </c>
      <c r="H95" s="93" t="s">
        <v>29</v>
      </c>
      <c r="I95" s="95" t="s">
        <v>61</v>
      </c>
      <c r="J95" s="129" t="s">
        <v>5</v>
      </c>
      <c r="K95" s="135"/>
      <c r="L95" s="139"/>
      <c r="M95" s="133" t="s">
        <v>60</v>
      </c>
      <c r="N95" s="128">
        <f>D9</f>
        <v>0.8</v>
      </c>
      <c r="O95" s="105" t="s">
        <v>0</v>
      </c>
      <c r="P95" s="93" t="s">
        <v>1</v>
      </c>
      <c r="Q95" s="93" t="s">
        <v>2</v>
      </c>
      <c r="R95" s="94" t="s">
        <v>4</v>
      </c>
      <c r="S95" s="93" t="s">
        <v>29</v>
      </c>
      <c r="T95" s="95" t="s">
        <v>61</v>
      </c>
      <c r="U95" s="95" t="s">
        <v>5</v>
      </c>
      <c r="V95" s="16"/>
    </row>
    <row r="96" spans="1:25" ht="18.899999999999999" customHeight="1" x14ac:dyDescent="0.3">
      <c r="A96" s="140">
        <v>6</v>
      </c>
      <c r="B96" s="259" t="str">
        <f>B15</f>
        <v>Daan Karssenberg</v>
      </c>
      <c r="C96" s="260"/>
      <c r="D96" s="97">
        <f>E15</f>
        <v>48</v>
      </c>
      <c r="E96" s="97">
        <f>SUM(E97:E99)</f>
        <v>0</v>
      </c>
      <c r="F96" s="97">
        <f>SUM(F97:F99)</f>
        <v>0</v>
      </c>
      <c r="G96" s="98" t="str">
        <f>IF(F96=0,"",E96/F96)</f>
        <v/>
      </c>
      <c r="H96" s="99">
        <f>SUM(H97,H98,H99)</f>
        <v>0</v>
      </c>
      <c r="I96" s="107"/>
      <c r="J96" s="132"/>
      <c r="K96" s="136"/>
      <c r="L96" s="100">
        <v>3</v>
      </c>
      <c r="M96" s="261" t="str">
        <f>B9</f>
        <v>Fleur Langereis</v>
      </c>
      <c r="N96" s="262"/>
      <c r="O96" s="97">
        <f>E9</f>
        <v>30</v>
      </c>
      <c r="P96" s="97">
        <f>SUM(P97:P99)</f>
        <v>0</v>
      </c>
      <c r="Q96" s="97">
        <f>SUM(Q97:Q99)</f>
        <v>0</v>
      </c>
      <c r="R96" s="98" t="str">
        <f>IF(Q96=0,"",P96/Q96)</f>
        <v/>
      </c>
      <c r="S96" s="99">
        <f>SUM(S97,S98,S99)</f>
        <v>0</v>
      </c>
      <c r="T96" s="107"/>
      <c r="U96" s="107"/>
      <c r="V96" s="16"/>
    </row>
    <row r="97" spans="1:22" ht="18.899999999999999" customHeight="1" x14ac:dyDescent="0.3">
      <c r="A97" s="16"/>
      <c r="B97" s="15"/>
      <c r="C97" s="16" t="s">
        <v>14</v>
      </c>
      <c r="D97" s="97">
        <f>D96/3</f>
        <v>16</v>
      </c>
      <c r="E97" s="68"/>
      <c r="F97" s="68"/>
      <c r="G97" s="98" t="str">
        <f t="shared" ref="G97:G99" si="21">IF(F97=0,"",E97/F97)</f>
        <v/>
      </c>
      <c r="H97" s="39"/>
      <c r="I97" s="16"/>
      <c r="J97" s="16"/>
      <c r="K97" s="16"/>
      <c r="L97" s="108"/>
      <c r="M97" s="15"/>
      <c r="N97" s="16" t="s">
        <v>14</v>
      </c>
      <c r="O97" s="97">
        <f>O96/3</f>
        <v>10</v>
      </c>
      <c r="P97" s="39"/>
      <c r="Q97" s="97">
        <f>F97</f>
        <v>0</v>
      </c>
      <c r="R97" s="98" t="str">
        <f>IF(Q97=0,"",P97/Q97)</f>
        <v/>
      </c>
      <c r="S97" s="39"/>
      <c r="T97" s="48"/>
      <c r="U97" s="16"/>
      <c r="V97" s="16"/>
    </row>
    <row r="98" spans="1:22" ht="18.899999999999999" customHeight="1" x14ac:dyDescent="0.3">
      <c r="A98" s="16"/>
      <c r="B98" s="16"/>
      <c r="C98" s="16" t="s">
        <v>15</v>
      </c>
      <c r="D98" s="97">
        <f>D96/3</f>
        <v>16</v>
      </c>
      <c r="E98" s="68"/>
      <c r="F98" s="68"/>
      <c r="G98" s="98" t="str">
        <f t="shared" si="21"/>
        <v/>
      </c>
      <c r="H98" s="39"/>
      <c r="I98" s="16"/>
      <c r="J98" s="16"/>
      <c r="K98" s="16"/>
      <c r="L98" s="62"/>
      <c r="M98" s="16"/>
      <c r="N98" s="16" t="s">
        <v>15</v>
      </c>
      <c r="O98" s="97">
        <f>O96/3</f>
        <v>10</v>
      </c>
      <c r="P98" s="39"/>
      <c r="Q98" s="97">
        <f>F98</f>
        <v>0</v>
      </c>
      <c r="R98" s="98" t="str">
        <f t="shared" ref="R98:R99" si="22">IF(Q98=0,"",P98/Q98)</f>
        <v/>
      </c>
      <c r="S98" s="39"/>
      <c r="T98" s="48"/>
      <c r="U98" s="16"/>
      <c r="V98" s="16"/>
    </row>
    <row r="99" spans="1:22" ht="18.899999999999999" customHeight="1" x14ac:dyDescent="0.3">
      <c r="A99" s="16"/>
      <c r="B99" s="16"/>
      <c r="C99" s="16" t="s">
        <v>16</v>
      </c>
      <c r="D99" s="97">
        <f>D96/3</f>
        <v>16</v>
      </c>
      <c r="E99" s="68"/>
      <c r="F99" s="68"/>
      <c r="G99" s="98" t="str">
        <f t="shared" si="21"/>
        <v/>
      </c>
      <c r="H99" s="39"/>
      <c r="I99" s="16"/>
      <c r="J99" s="16"/>
      <c r="K99" s="16"/>
      <c r="L99" s="62"/>
      <c r="M99" s="16"/>
      <c r="N99" s="16" t="s">
        <v>16</v>
      </c>
      <c r="O99" s="97">
        <f>O96/3</f>
        <v>10</v>
      </c>
      <c r="P99" s="39"/>
      <c r="Q99" s="97">
        <f>F99</f>
        <v>0</v>
      </c>
      <c r="R99" s="98" t="str">
        <f t="shared" si="22"/>
        <v/>
      </c>
      <c r="S99" s="39"/>
      <c r="T99" s="48"/>
      <c r="U99" s="16"/>
      <c r="V99" s="16"/>
    </row>
    <row r="100" spans="1:22" ht="18.899999999999999" customHeight="1" x14ac:dyDescent="0.3">
      <c r="A100" s="16"/>
      <c r="B100" s="16"/>
      <c r="C100" s="16"/>
      <c r="D100" s="16"/>
      <c r="E100" s="16"/>
      <c r="F100" s="16"/>
      <c r="G100" s="103"/>
      <c r="H100" s="16"/>
      <c r="I100" s="16"/>
      <c r="J100" s="16"/>
      <c r="K100" s="16"/>
      <c r="L100" s="62"/>
      <c r="M100" s="16"/>
      <c r="N100" s="16"/>
      <c r="O100" s="16"/>
      <c r="P100" s="16"/>
      <c r="Q100" s="16"/>
      <c r="R100" s="15"/>
      <c r="S100" s="16"/>
      <c r="T100" s="16"/>
      <c r="U100" s="16"/>
      <c r="V100" s="16"/>
    </row>
    <row r="101" spans="1:22" ht="18.899999999999999" customHeight="1" x14ac:dyDescent="0.3">
      <c r="A101" s="16"/>
      <c r="B101" s="126" t="s">
        <v>60</v>
      </c>
      <c r="C101" s="128">
        <f>D15</f>
        <v>1.47</v>
      </c>
      <c r="D101" s="93" t="s">
        <v>0</v>
      </c>
      <c r="E101" s="93" t="s">
        <v>1</v>
      </c>
      <c r="F101" s="93" t="s">
        <v>2</v>
      </c>
      <c r="G101" s="94" t="s">
        <v>4</v>
      </c>
      <c r="H101" s="93" t="s">
        <v>29</v>
      </c>
      <c r="I101" s="95" t="s">
        <v>61</v>
      </c>
      <c r="J101" s="131" t="s">
        <v>5</v>
      </c>
      <c r="K101" s="134"/>
      <c r="L101" s="139"/>
      <c r="M101" s="133" t="s">
        <v>60</v>
      </c>
      <c r="N101" s="128">
        <f>D11</f>
        <v>0.35099999999999998</v>
      </c>
      <c r="O101" s="105" t="s">
        <v>0</v>
      </c>
      <c r="P101" s="93" t="s">
        <v>1</v>
      </c>
      <c r="Q101" s="93" t="s">
        <v>2</v>
      </c>
      <c r="R101" s="94" t="s">
        <v>4</v>
      </c>
      <c r="S101" s="93" t="s">
        <v>29</v>
      </c>
      <c r="T101" s="95"/>
      <c r="U101" s="95" t="s">
        <v>5</v>
      </c>
      <c r="V101" s="16"/>
    </row>
    <row r="102" spans="1:22" ht="18.899999999999999" customHeight="1" x14ac:dyDescent="0.3">
      <c r="A102" s="140">
        <v>6</v>
      </c>
      <c r="B102" s="263" t="str">
        <f>B15</f>
        <v>Daan Karssenberg</v>
      </c>
      <c r="C102" s="264"/>
      <c r="D102" s="97">
        <f>E15</f>
        <v>48</v>
      </c>
      <c r="E102" s="97">
        <f>SUM(E103:E105)</f>
        <v>48</v>
      </c>
      <c r="F102" s="97">
        <f>SUM(F103:F105)</f>
        <v>26</v>
      </c>
      <c r="G102" s="98">
        <f>IF(F102=0,"",E102/F102)</f>
        <v>1.8461538461538463</v>
      </c>
      <c r="H102" s="99">
        <f>SUM(H103,H104,H105)</f>
        <v>6</v>
      </c>
      <c r="I102" s="107">
        <v>1</v>
      </c>
      <c r="J102" s="132">
        <v>7</v>
      </c>
      <c r="K102" s="137"/>
      <c r="L102" s="100">
        <v>4</v>
      </c>
      <c r="M102" s="265" t="str">
        <f>B11</f>
        <v>Maxim Oomen</v>
      </c>
      <c r="N102" s="266"/>
      <c r="O102" s="97">
        <f>E11</f>
        <v>21</v>
      </c>
      <c r="P102" s="97">
        <f>SUM(P103:P105)</f>
        <v>8</v>
      </c>
      <c r="Q102" s="97">
        <f>SUM(Q103:Q105)</f>
        <v>25</v>
      </c>
      <c r="R102" s="98">
        <f>IF(Q102=0,"",P102/Q102)</f>
        <v>0.32</v>
      </c>
      <c r="S102" s="99">
        <f>SUM(S103,S104,S105)</f>
        <v>0</v>
      </c>
      <c r="T102" s="107">
        <v>0</v>
      </c>
      <c r="U102" s="107">
        <v>0</v>
      </c>
      <c r="V102" s="16"/>
    </row>
    <row r="103" spans="1:22" ht="18.899999999999999" customHeight="1" x14ac:dyDescent="0.3">
      <c r="A103" s="16"/>
      <c r="B103" s="15"/>
      <c r="C103" s="16" t="s">
        <v>14</v>
      </c>
      <c r="D103" s="97">
        <f>D102/3</f>
        <v>16</v>
      </c>
      <c r="E103" s="68">
        <v>16</v>
      </c>
      <c r="F103" s="68">
        <v>12</v>
      </c>
      <c r="G103" s="98">
        <f t="shared" ref="G103:G105" si="23">IF(F103=0,"",E103/F103)</f>
        <v>1.3333333333333333</v>
      </c>
      <c r="H103" s="39">
        <v>2</v>
      </c>
      <c r="I103" s="16"/>
      <c r="J103" s="16"/>
      <c r="K103" s="16"/>
      <c r="L103" s="108"/>
      <c r="M103" s="15"/>
      <c r="N103" s="16" t="s">
        <v>14</v>
      </c>
      <c r="O103" s="97">
        <f>O102/3</f>
        <v>7</v>
      </c>
      <c r="P103" s="39">
        <v>1</v>
      </c>
      <c r="Q103" s="97">
        <f>F103</f>
        <v>12</v>
      </c>
      <c r="R103" s="98">
        <f>IF(Q103=0,"",P103/Q103)</f>
        <v>8.3333333333333329E-2</v>
      </c>
      <c r="S103" s="39">
        <v>0</v>
      </c>
      <c r="T103" s="48"/>
      <c r="U103" s="16"/>
      <c r="V103" s="16"/>
    </row>
    <row r="104" spans="1:22" ht="18.899999999999999" customHeight="1" x14ac:dyDescent="0.3">
      <c r="A104" s="16"/>
      <c r="B104" s="16"/>
      <c r="C104" s="16" t="s">
        <v>15</v>
      </c>
      <c r="D104" s="97">
        <f>D102/3</f>
        <v>16</v>
      </c>
      <c r="E104" s="68">
        <v>16</v>
      </c>
      <c r="F104" s="68">
        <v>9</v>
      </c>
      <c r="G104" s="98">
        <f t="shared" si="23"/>
        <v>1.7777777777777777</v>
      </c>
      <c r="H104" s="39">
        <v>2</v>
      </c>
      <c r="I104" s="16"/>
      <c r="J104" s="16"/>
      <c r="K104" s="16"/>
      <c r="L104" s="62"/>
      <c r="M104" s="16"/>
      <c r="N104" s="16" t="s">
        <v>15</v>
      </c>
      <c r="O104" s="97">
        <f>O102/3</f>
        <v>7</v>
      </c>
      <c r="P104" s="39">
        <v>5</v>
      </c>
      <c r="Q104" s="97">
        <v>8</v>
      </c>
      <c r="R104" s="98">
        <f t="shared" ref="R104:R105" si="24">IF(Q104=0,"",P104/Q104)</f>
        <v>0.625</v>
      </c>
      <c r="S104" s="39">
        <v>0</v>
      </c>
      <c r="T104" s="48"/>
      <c r="U104" s="16"/>
      <c r="V104" s="16"/>
    </row>
    <row r="105" spans="1:22" ht="18.899999999999999" customHeight="1" x14ac:dyDescent="0.3">
      <c r="A105" s="16"/>
      <c r="B105" s="16"/>
      <c r="C105" s="16" t="s">
        <v>16</v>
      </c>
      <c r="D105" s="97">
        <f>D102/3</f>
        <v>16</v>
      </c>
      <c r="E105" s="68">
        <v>16</v>
      </c>
      <c r="F105" s="68">
        <v>5</v>
      </c>
      <c r="G105" s="98">
        <f t="shared" si="23"/>
        <v>3.2</v>
      </c>
      <c r="H105" s="39">
        <v>2</v>
      </c>
      <c r="I105" s="16"/>
      <c r="J105" s="16"/>
      <c r="K105" s="16"/>
      <c r="L105" s="62"/>
      <c r="M105" s="16"/>
      <c r="N105" s="16" t="s">
        <v>16</v>
      </c>
      <c r="O105" s="97">
        <f>O102/3</f>
        <v>7</v>
      </c>
      <c r="P105" s="39">
        <v>2</v>
      </c>
      <c r="Q105" s="97">
        <f>F105</f>
        <v>5</v>
      </c>
      <c r="R105" s="98">
        <f t="shared" si="24"/>
        <v>0.4</v>
      </c>
      <c r="S105" s="39">
        <v>0</v>
      </c>
      <c r="T105" s="48"/>
      <c r="U105" s="16"/>
      <c r="V105" s="16"/>
    </row>
    <row r="106" spans="1:22" ht="18.899999999999999" customHeight="1" x14ac:dyDescent="0.3">
      <c r="A106" s="16"/>
      <c r="B106" s="16"/>
      <c r="C106" s="16"/>
      <c r="D106" s="16"/>
      <c r="E106" s="16"/>
      <c r="F106" s="16"/>
      <c r="G106" s="103"/>
      <c r="H106" s="16"/>
      <c r="I106" s="16"/>
      <c r="J106" s="16"/>
      <c r="K106" s="16"/>
      <c r="L106" s="62"/>
      <c r="M106" s="16"/>
      <c r="N106" s="16"/>
      <c r="O106" s="16"/>
      <c r="P106" s="16"/>
      <c r="Q106" s="16"/>
      <c r="R106" s="15"/>
      <c r="S106" s="16"/>
      <c r="T106" s="16"/>
      <c r="U106" s="16"/>
      <c r="V106" s="16"/>
    </row>
    <row r="107" spans="1:22" ht="18.899999999999999" customHeight="1" x14ac:dyDescent="0.3">
      <c r="A107" s="16"/>
      <c r="B107" s="126" t="s">
        <v>60</v>
      </c>
      <c r="C107" s="128">
        <f>D15</f>
        <v>1.47</v>
      </c>
      <c r="D107" s="93" t="s">
        <v>0</v>
      </c>
      <c r="E107" s="93" t="s">
        <v>1</v>
      </c>
      <c r="F107" s="93" t="s">
        <v>2</v>
      </c>
      <c r="G107" s="94" t="s">
        <v>4</v>
      </c>
      <c r="H107" s="93" t="s">
        <v>29</v>
      </c>
      <c r="I107" s="95" t="s">
        <v>61</v>
      </c>
      <c r="J107" s="131" t="s">
        <v>5</v>
      </c>
      <c r="K107" s="134"/>
      <c r="L107" s="139"/>
      <c r="M107" s="133" t="s">
        <v>60</v>
      </c>
      <c r="N107" s="128">
        <f>D13</f>
        <v>0.29199999999999998</v>
      </c>
      <c r="O107" s="105" t="s">
        <v>0</v>
      </c>
      <c r="P107" s="93" t="s">
        <v>1</v>
      </c>
      <c r="Q107" s="93" t="s">
        <v>2</v>
      </c>
      <c r="R107" s="94" t="s">
        <v>4</v>
      </c>
      <c r="S107" s="93" t="s">
        <v>29</v>
      </c>
      <c r="T107" s="95" t="s">
        <v>61</v>
      </c>
      <c r="U107" s="95" t="s">
        <v>5</v>
      </c>
      <c r="V107" s="16"/>
    </row>
    <row r="108" spans="1:22" ht="18.899999999999999" customHeight="1" x14ac:dyDescent="0.3">
      <c r="A108" s="140">
        <v>6</v>
      </c>
      <c r="B108" s="254" t="str">
        <f>B15</f>
        <v>Daan Karssenberg</v>
      </c>
      <c r="C108" s="254"/>
      <c r="D108" s="97">
        <f>E15</f>
        <v>48</v>
      </c>
      <c r="E108" s="97">
        <f>SUM(E109:E111)</f>
        <v>0</v>
      </c>
      <c r="F108" s="97">
        <f>SUM(F109:F111)</f>
        <v>0</v>
      </c>
      <c r="G108" s="98" t="str">
        <f>IF(F108=0,"",E108/F108)</f>
        <v/>
      </c>
      <c r="H108" s="99">
        <f>SUM(H109,H110,H111)</f>
        <v>0</v>
      </c>
      <c r="I108" s="107"/>
      <c r="J108" s="132"/>
      <c r="K108" s="137"/>
      <c r="L108" s="100">
        <v>5</v>
      </c>
      <c r="M108" s="189" t="str">
        <f>B13</f>
        <v>Pieter Hoekman</v>
      </c>
      <c r="N108" s="190"/>
      <c r="O108" s="97">
        <f>E13</f>
        <v>21</v>
      </c>
      <c r="P108" s="97">
        <f>SUM(P109:P111)</f>
        <v>0</v>
      </c>
      <c r="Q108" s="97">
        <f>SUM(Q109:Q111)</f>
        <v>0</v>
      </c>
      <c r="R108" s="98" t="str">
        <f>IF(Q108=0,"",P108/Q108)</f>
        <v/>
      </c>
      <c r="S108" s="99">
        <f>SUM(S109,S110,S111)</f>
        <v>0</v>
      </c>
      <c r="T108" s="107"/>
      <c r="U108" s="107"/>
      <c r="V108" s="16"/>
    </row>
    <row r="109" spans="1:22" ht="18.899999999999999" customHeight="1" x14ac:dyDescent="0.3">
      <c r="A109" s="16"/>
      <c r="B109" s="15"/>
      <c r="C109" s="16" t="s">
        <v>14</v>
      </c>
      <c r="D109" s="97">
        <f>D108/3</f>
        <v>16</v>
      </c>
      <c r="E109" s="68"/>
      <c r="F109" s="68"/>
      <c r="G109" s="98" t="str">
        <f t="shared" ref="G109:G111" si="25">IF(F109=0,"",E109/F109)</f>
        <v/>
      </c>
      <c r="H109" s="39"/>
      <c r="I109" s="16"/>
      <c r="J109" s="16"/>
      <c r="K109" s="16"/>
      <c r="L109" s="108"/>
      <c r="M109" s="15"/>
      <c r="N109" s="16" t="s">
        <v>14</v>
      </c>
      <c r="O109" s="97">
        <f>O108/3</f>
        <v>7</v>
      </c>
      <c r="P109" s="39"/>
      <c r="Q109" s="97">
        <f>F109</f>
        <v>0</v>
      </c>
      <c r="R109" s="98" t="str">
        <f>IF(Q109=0,"",P109/Q109)</f>
        <v/>
      </c>
      <c r="S109" s="39"/>
      <c r="T109" s="48"/>
      <c r="U109" s="16"/>
      <c r="V109" s="16"/>
    </row>
    <row r="110" spans="1:22" ht="18.899999999999999" customHeight="1" x14ac:dyDescent="0.3">
      <c r="A110" s="16"/>
      <c r="B110" s="16"/>
      <c r="C110" s="16" t="s">
        <v>15</v>
      </c>
      <c r="D110" s="97">
        <f>D108/3</f>
        <v>16</v>
      </c>
      <c r="E110" s="68"/>
      <c r="F110" s="68"/>
      <c r="G110" s="98" t="str">
        <f t="shared" si="25"/>
        <v/>
      </c>
      <c r="H110" s="39"/>
      <c r="I110" s="16"/>
      <c r="J110" s="16"/>
      <c r="K110" s="16"/>
      <c r="L110" s="62"/>
      <c r="M110" s="16"/>
      <c r="N110" s="16" t="s">
        <v>15</v>
      </c>
      <c r="O110" s="97">
        <f>O108/3</f>
        <v>7</v>
      </c>
      <c r="P110" s="39"/>
      <c r="Q110" s="97">
        <f>F110</f>
        <v>0</v>
      </c>
      <c r="R110" s="98" t="str">
        <f t="shared" ref="R110:R111" si="26">IF(Q110=0,"",P110/Q110)</f>
        <v/>
      </c>
      <c r="S110" s="39"/>
      <c r="T110" s="48"/>
      <c r="U110" s="16"/>
      <c r="V110" s="16"/>
    </row>
    <row r="111" spans="1:22" ht="18.899999999999999" customHeight="1" x14ac:dyDescent="0.3">
      <c r="A111" s="16"/>
      <c r="B111" s="16"/>
      <c r="C111" s="16" t="s">
        <v>16</v>
      </c>
      <c r="D111" s="97">
        <f>D108/3</f>
        <v>16</v>
      </c>
      <c r="E111" s="68"/>
      <c r="F111" s="68"/>
      <c r="G111" s="98" t="str">
        <f t="shared" si="25"/>
        <v/>
      </c>
      <c r="H111" s="39"/>
      <c r="I111" s="16"/>
      <c r="J111" s="16"/>
      <c r="K111" s="16"/>
      <c r="L111" s="62"/>
      <c r="M111" s="16"/>
      <c r="N111" s="16" t="s">
        <v>16</v>
      </c>
      <c r="O111" s="97">
        <f>O108/3</f>
        <v>7</v>
      </c>
      <c r="P111" s="39"/>
      <c r="Q111" s="97">
        <f>F111</f>
        <v>0</v>
      </c>
      <c r="R111" s="98" t="str">
        <f t="shared" si="26"/>
        <v/>
      </c>
      <c r="S111" s="39"/>
      <c r="T111" s="48"/>
      <c r="U111" s="16"/>
      <c r="V111" s="16"/>
    </row>
  </sheetData>
  <mergeCells count="46">
    <mergeCell ref="B12:C12"/>
    <mergeCell ref="B1:I1"/>
    <mergeCell ref="B2:G2"/>
    <mergeCell ref="B4:C4"/>
    <mergeCell ref="B5:C5"/>
    <mergeCell ref="H5:S5"/>
    <mergeCell ref="B6:C6"/>
    <mergeCell ref="B7:C7"/>
    <mergeCell ref="B8:C8"/>
    <mergeCell ref="B9:C9"/>
    <mergeCell ref="B10:C10"/>
    <mergeCell ref="B11:C11"/>
    <mergeCell ref="B47:C47"/>
    <mergeCell ref="B49:C49"/>
    <mergeCell ref="M49:N49"/>
    <mergeCell ref="B13:C13"/>
    <mergeCell ref="B18:C18"/>
    <mergeCell ref="M18:N18"/>
    <mergeCell ref="B24:C24"/>
    <mergeCell ref="M24:N24"/>
    <mergeCell ref="B31:C31"/>
    <mergeCell ref="M31:N31"/>
    <mergeCell ref="B75:C75"/>
    <mergeCell ref="M75:N75"/>
    <mergeCell ref="B15:C15"/>
    <mergeCell ref="B80:C80"/>
    <mergeCell ref="B82:C82"/>
    <mergeCell ref="M82:N82"/>
    <mergeCell ref="B57:C57"/>
    <mergeCell ref="M57:N57"/>
    <mergeCell ref="B63:C63"/>
    <mergeCell ref="M63:N63"/>
    <mergeCell ref="B69:C69"/>
    <mergeCell ref="M69:N69"/>
    <mergeCell ref="B37:C37"/>
    <mergeCell ref="M37:N37"/>
    <mergeCell ref="B43:C43"/>
    <mergeCell ref="M43:N43"/>
    <mergeCell ref="B108:C108"/>
    <mergeCell ref="M108:N108"/>
    <mergeCell ref="B90:C90"/>
    <mergeCell ref="M90:N90"/>
    <mergeCell ref="B96:C96"/>
    <mergeCell ref="M96:N96"/>
    <mergeCell ref="B102:C102"/>
    <mergeCell ref="M102:N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topLeftCell="B4" workbookViewId="0">
      <selection activeCell="H33" sqref="H33"/>
    </sheetView>
  </sheetViews>
  <sheetFormatPr defaultRowHeight="14.4" x14ac:dyDescent="0.3"/>
  <cols>
    <col min="1" max="1" width="3" customWidth="1"/>
    <col min="2" max="2" width="9.88671875" customWidth="1"/>
    <col min="3" max="3" width="8.44140625" customWidth="1"/>
    <col min="4" max="6" width="5.5546875" customWidth="1"/>
    <col min="7" max="7" width="7" customWidth="1"/>
    <col min="8" max="8" width="5.5546875" customWidth="1"/>
    <col min="9" max="9" width="7" customWidth="1"/>
    <col min="10" max="10" width="9" customWidth="1"/>
    <col min="11" max="11" width="19.44140625" customWidth="1"/>
    <col min="12" max="13" width="5.5546875" customWidth="1"/>
    <col min="14" max="14" width="4.5546875" customWidth="1"/>
    <col min="15" max="15" width="5.5546875" customWidth="1"/>
    <col min="16" max="16" width="6.109375" customWidth="1"/>
    <col min="17" max="17" width="7" customWidth="1"/>
    <col min="18" max="18" width="8" customWidth="1"/>
  </cols>
  <sheetData>
    <row r="1" spans="2:18" ht="18.899999999999999" customHeight="1" thickBot="1" x14ac:dyDescent="0.4">
      <c r="B1" s="53" t="s">
        <v>63</v>
      </c>
      <c r="C1" s="54"/>
      <c r="D1" s="54"/>
      <c r="E1" s="54"/>
      <c r="F1" s="54"/>
      <c r="G1" s="54"/>
      <c r="H1" s="54"/>
      <c r="I1" s="54"/>
      <c r="J1" s="55"/>
      <c r="K1" s="51"/>
      <c r="L1" s="27"/>
      <c r="M1" s="27"/>
      <c r="N1" s="27"/>
      <c r="O1" s="27"/>
      <c r="P1" s="27"/>
      <c r="Q1" s="27"/>
      <c r="R1" s="27"/>
    </row>
    <row r="2" spans="2:18" ht="18.899999999999999" customHeight="1" thickBot="1" x14ac:dyDescent="0.35">
      <c r="B2" s="32" t="s">
        <v>6</v>
      </c>
      <c r="C2" s="33"/>
      <c r="D2" s="33"/>
      <c r="E2" s="31"/>
      <c r="F2" s="33"/>
      <c r="G2" s="33"/>
      <c r="H2" s="28"/>
      <c r="I2" s="28"/>
      <c r="J2" s="52"/>
      <c r="K2" s="29"/>
      <c r="L2" s="30"/>
    </row>
    <row r="3" spans="2:18" ht="18.899999999999999" customHeight="1" thickTop="1" thickBo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ht="18.899999999999999" customHeight="1" thickBot="1" x14ac:dyDescent="0.35">
      <c r="B4" s="16"/>
      <c r="C4" s="16"/>
      <c r="D4" s="219" t="s">
        <v>8</v>
      </c>
      <c r="E4" s="220"/>
      <c r="F4" s="25" t="s">
        <v>0</v>
      </c>
      <c r="G4" s="24" t="s">
        <v>1</v>
      </c>
      <c r="H4" s="24" t="s">
        <v>2</v>
      </c>
      <c r="I4" s="24" t="s">
        <v>4</v>
      </c>
      <c r="J4" s="36" t="s">
        <v>7</v>
      </c>
      <c r="K4" s="221" t="str">
        <f>Deelnemers!B18</f>
        <v>Poule C</v>
      </c>
      <c r="L4" s="222"/>
      <c r="M4" s="24" t="s">
        <v>30</v>
      </c>
      <c r="N4" s="24" t="s">
        <v>5</v>
      </c>
      <c r="O4" s="24" t="s">
        <v>31</v>
      </c>
      <c r="P4" s="16"/>
      <c r="Q4" s="16"/>
      <c r="R4" s="16"/>
    </row>
    <row r="5" spans="2:18" ht="18.899999999999999" customHeight="1" x14ac:dyDescent="0.3">
      <c r="B5" s="158">
        <v>1</v>
      </c>
      <c r="C5" s="118" t="str">
        <f>Deelnemers!E19</f>
        <v>3 X 19</v>
      </c>
      <c r="D5" s="217">
        <f>Deelnemers!C19</f>
        <v>1.7509999999999999</v>
      </c>
      <c r="E5" s="218"/>
      <c r="F5" s="40">
        <f>SUM(D20,D22,D24,D26,M41)</f>
        <v>285</v>
      </c>
      <c r="G5" s="40">
        <f t="shared" ref="G5:H5" si="0">SUM(E20,E22,E24,E26,N41)</f>
        <v>122</v>
      </c>
      <c r="H5" s="40">
        <f t="shared" si="0"/>
        <v>87</v>
      </c>
      <c r="I5" s="61">
        <f>IF(H5=0,"",G5/H5)</f>
        <v>1.4022988505747127</v>
      </c>
      <c r="J5" s="59">
        <f>I5/D5*100</f>
        <v>80.085599690160635</v>
      </c>
      <c r="K5" s="223" t="str">
        <f>Deelnemers!B19</f>
        <v>Mike de Olde</v>
      </c>
      <c r="L5" s="223"/>
      <c r="M5" s="40">
        <f>SUM(H20,H22,H24,H26,Q41)</f>
        <v>4</v>
      </c>
      <c r="N5" s="40">
        <f>SUM(I20,I22,I24,I26,R41)</f>
        <v>5</v>
      </c>
      <c r="O5" s="43"/>
      <c r="P5" s="16"/>
      <c r="Q5" s="16"/>
      <c r="R5" s="16"/>
    </row>
    <row r="6" spans="2:18" ht="18.899999999999999" customHeight="1" x14ac:dyDescent="0.3">
      <c r="B6" s="16"/>
      <c r="C6" s="16"/>
      <c r="D6" s="22"/>
      <c r="E6" s="62"/>
      <c r="F6" s="41"/>
      <c r="G6" s="41"/>
      <c r="H6" s="41"/>
      <c r="I6" s="41"/>
      <c r="J6" s="41"/>
      <c r="K6" s="72"/>
      <c r="L6" s="73"/>
      <c r="M6" s="16"/>
      <c r="N6" s="41"/>
      <c r="O6" s="42"/>
      <c r="P6" s="16"/>
      <c r="Q6" s="16"/>
      <c r="R6" s="16"/>
    </row>
    <row r="7" spans="2:18" ht="18.899999999999999" customHeight="1" x14ac:dyDescent="0.3">
      <c r="B7" s="158">
        <v>2</v>
      </c>
      <c r="C7" s="119" t="str">
        <f>Deelnemers!E21</f>
        <v>3 X 14</v>
      </c>
      <c r="D7" s="217">
        <f>Deelnemers!C21</f>
        <v>1.254</v>
      </c>
      <c r="E7" s="218"/>
      <c r="F7" s="40">
        <f>SUM(M20,D29,D31,D33,M43)</f>
        <v>210</v>
      </c>
      <c r="G7" s="40">
        <f t="shared" ref="G7:H7" si="1">SUM(N20,E29,E31,E33,N43)</f>
        <v>125</v>
      </c>
      <c r="H7" s="40">
        <f t="shared" si="1"/>
        <v>87</v>
      </c>
      <c r="I7" s="61">
        <f>IF(H7=0,"",G7/H7)</f>
        <v>1.4367816091954022</v>
      </c>
      <c r="J7" s="59">
        <f>I7/D7*100</f>
        <v>114.57588590074978</v>
      </c>
      <c r="K7" s="226" t="str">
        <f>Deelnemers!B21</f>
        <v>Frederik Kapitein</v>
      </c>
      <c r="L7" s="226"/>
      <c r="M7" s="40">
        <f>SUM(Q20,H29,H31,H33,Q43)</f>
        <v>16</v>
      </c>
      <c r="N7" s="40">
        <f>SUM(R20,I29,I31,I33,R43)</f>
        <v>18</v>
      </c>
      <c r="O7" s="43"/>
      <c r="P7" s="16"/>
      <c r="Q7" s="16"/>
      <c r="R7" s="16"/>
    </row>
    <row r="8" spans="2:18" ht="18.899999999999999" customHeight="1" x14ac:dyDescent="0.3">
      <c r="B8" s="158"/>
      <c r="C8" s="16"/>
      <c r="D8" s="22"/>
      <c r="E8" s="62"/>
      <c r="F8" s="41"/>
      <c r="G8" s="41"/>
      <c r="H8" s="41"/>
      <c r="I8" s="41"/>
      <c r="J8" s="41"/>
      <c r="K8" s="72"/>
      <c r="L8" s="73"/>
      <c r="M8" s="16"/>
      <c r="N8" s="41"/>
      <c r="O8" s="42"/>
      <c r="P8" s="16"/>
      <c r="Q8" s="16"/>
      <c r="R8" s="16"/>
    </row>
    <row r="9" spans="2:18" ht="18.899999999999999" customHeight="1" x14ac:dyDescent="0.3">
      <c r="B9" s="158">
        <v>3</v>
      </c>
      <c r="C9" s="56" t="str">
        <f>Deelnemers!E23</f>
        <v>3 X 10</v>
      </c>
      <c r="D9" s="217">
        <f>Deelnemers!C23</f>
        <v>0.8</v>
      </c>
      <c r="E9" s="218"/>
      <c r="F9" s="40">
        <f>SUM(M22,M31,M35,D39,M45)</f>
        <v>150</v>
      </c>
      <c r="G9" s="40">
        <f t="shared" ref="G9:H9" si="2">SUM(N22,N31,N35,E39,N45)</f>
        <v>44</v>
      </c>
      <c r="H9" s="40">
        <f t="shared" si="2"/>
        <v>76</v>
      </c>
      <c r="I9" s="61">
        <f>IF(H9=0,"",G9/H9)</f>
        <v>0.57894736842105265</v>
      </c>
      <c r="J9" s="59">
        <f>I9/D9*100</f>
        <v>72.368421052631575</v>
      </c>
      <c r="K9" s="287" t="str">
        <f>Deelnemers!B23</f>
        <v>Fleur Langereis</v>
      </c>
      <c r="L9" s="287"/>
      <c r="M9" s="40">
        <f>SUM(Q22,Q31,Q35,H39,Q45)</f>
        <v>4</v>
      </c>
      <c r="N9" s="40">
        <f>SUM(R22,R31,R35,I39,R45)</f>
        <v>4</v>
      </c>
      <c r="O9" s="43"/>
      <c r="P9" s="16"/>
      <c r="Q9" s="16"/>
      <c r="R9" s="16"/>
    </row>
    <row r="10" spans="2:18" ht="18.899999999999999" customHeight="1" x14ac:dyDescent="0.3">
      <c r="B10" s="158"/>
      <c r="C10" s="16"/>
      <c r="D10" s="22"/>
      <c r="E10" s="62"/>
      <c r="F10" s="41"/>
      <c r="G10" s="41"/>
      <c r="H10" s="41"/>
      <c r="I10" s="41"/>
      <c r="J10" s="41"/>
      <c r="K10" s="63"/>
      <c r="L10" s="73"/>
      <c r="M10" s="16"/>
      <c r="N10" s="41"/>
      <c r="O10" s="42"/>
      <c r="P10" s="16"/>
      <c r="Q10" s="16"/>
      <c r="R10" s="16"/>
    </row>
    <row r="11" spans="2:18" ht="18.899999999999999" customHeight="1" x14ac:dyDescent="0.3">
      <c r="B11" s="158">
        <v>4</v>
      </c>
      <c r="C11" s="125" t="str">
        <f>Deelnemers!E25</f>
        <v>3 X 7</v>
      </c>
      <c r="D11" s="217">
        <f>Deelnemers!C25</f>
        <v>0.35099999999999998</v>
      </c>
      <c r="E11" s="218"/>
      <c r="F11" s="40">
        <f>SUM(M24,M29,D35,D37,M47)</f>
        <v>105</v>
      </c>
      <c r="G11" s="40">
        <f t="shared" ref="G11:H11" si="3">SUM(N24,N29,E35,E37,N47)</f>
        <v>35</v>
      </c>
      <c r="H11" s="40">
        <f t="shared" si="3"/>
        <v>106</v>
      </c>
      <c r="I11" s="61">
        <f>IF(H11=0,"",G11/H11)</f>
        <v>0.330188679245283</v>
      </c>
      <c r="J11" s="59">
        <f>I11/D11*100</f>
        <v>94.070848787829917</v>
      </c>
      <c r="K11" s="228" t="str">
        <f>Deelnemers!B25</f>
        <v>Maxim Oomen</v>
      </c>
      <c r="L11" s="228"/>
      <c r="M11" s="40">
        <f>SUM(Q24,Q29,H35,H37,Q47)</f>
        <v>4</v>
      </c>
      <c r="N11" s="40">
        <f>SUM(R24,R29,I35,I37,R47)</f>
        <v>5</v>
      </c>
      <c r="O11" s="43"/>
      <c r="P11" s="16"/>
      <c r="Q11" s="16"/>
      <c r="R11" s="16"/>
    </row>
    <row r="12" spans="2:18" ht="18.899999999999999" customHeight="1" x14ac:dyDescent="0.3">
      <c r="B12" s="158"/>
      <c r="C12" s="16"/>
      <c r="D12" s="22"/>
      <c r="E12" s="62"/>
      <c r="F12" s="41"/>
      <c r="G12" s="41"/>
      <c r="H12" s="41"/>
      <c r="I12" s="41"/>
      <c r="J12" s="41"/>
      <c r="K12" s="63"/>
      <c r="L12" s="42"/>
      <c r="M12" s="16"/>
      <c r="N12" s="41"/>
      <c r="O12" s="42"/>
      <c r="P12" s="16"/>
      <c r="Q12" s="16"/>
      <c r="R12" s="16"/>
    </row>
    <row r="13" spans="2:18" ht="18.899999999999999" customHeight="1" x14ac:dyDescent="0.3">
      <c r="B13" s="158">
        <v>5</v>
      </c>
      <c r="C13" s="151" t="str">
        <f>Deelnemers!E27</f>
        <v>3 x 7</v>
      </c>
      <c r="D13" s="217">
        <f>Deelnemers!C27</f>
        <v>0.29199999999999998</v>
      </c>
      <c r="E13" s="218"/>
      <c r="F13" s="40">
        <f>SUM(M26,M33,M37,M39,M49)</f>
        <v>105</v>
      </c>
      <c r="G13" s="40">
        <f t="shared" ref="G13:H13" si="4">SUM(N26,N33,N37,N39,N49)</f>
        <v>35</v>
      </c>
      <c r="H13" s="40">
        <f t="shared" si="4"/>
        <v>114</v>
      </c>
      <c r="I13" s="61">
        <f>IF(H13=0,"",G13/H13)</f>
        <v>0.30701754385964913</v>
      </c>
      <c r="J13" s="59">
        <f>I13/D13*100</f>
        <v>105.14299447248258</v>
      </c>
      <c r="K13" s="288" t="str">
        <f>Deelnemers!B27</f>
        <v>Pieter Hoekman</v>
      </c>
      <c r="L13" s="288"/>
      <c r="M13" s="40">
        <f>SUM(Q26,Q33,Q37,Q39,Q49)</f>
        <v>6</v>
      </c>
      <c r="N13" s="40">
        <f>SUM(R26,R33,R37,R39,R49)</f>
        <v>8</v>
      </c>
      <c r="O13" s="43"/>
      <c r="P13" s="16"/>
      <c r="Q13" s="16"/>
      <c r="R13" s="16"/>
    </row>
    <row r="14" spans="2:18" ht="18.899999999999999" customHeight="1" x14ac:dyDescent="0.3">
      <c r="B14" s="159"/>
      <c r="C14" s="7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2:18" ht="18.899999999999999" customHeight="1" x14ac:dyDescent="0.3">
      <c r="B15" s="158">
        <v>5</v>
      </c>
      <c r="C15" s="152" t="str">
        <f>Deelnemers!E29</f>
        <v>3 x 16</v>
      </c>
      <c r="D15" s="217">
        <f>Deelnemers!C29</f>
        <v>1.47</v>
      </c>
      <c r="E15" s="218"/>
      <c r="F15" s="40">
        <f>SUM(D41,D43,D45,D47,D49)</f>
        <v>240</v>
      </c>
      <c r="G15" s="40">
        <f t="shared" ref="G15:H15" si="5">SUM(E41,E43,E45,E47,E49)</f>
        <v>130</v>
      </c>
      <c r="H15" s="40">
        <f t="shared" si="5"/>
        <v>75</v>
      </c>
      <c r="I15" s="61">
        <f>IF(H15=0,"",G15/H15)</f>
        <v>1.7333333333333334</v>
      </c>
      <c r="J15" s="59">
        <f>I15/D15*100</f>
        <v>117.9138321995465</v>
      </c>
      <c r="K15" s="282" t="str">
        <f>Deelnemers!B29</f>
        <v>Daan Karssenberg</v>
      </c>
      <c r="L15" s="282"/>
      <c r="M15" s="40">
        <f>SUM(H41,H43,H45,H47,H49)</f>
        <v>14</v>
      </c>
      <c r="N15" s="40">
        <f>SUM(I41,I43,I45,I47,I49)</f>
        <v>17</v>
      </c>
      <c r="O15" s="43"/>
      <c r="P15" s="16"/>
      <c r="Q15" s="16"/>
      <c r="R15" s="16"/>
    </row>
    <row r="16" spans="2:18" ht="18.899999999999999" customHeight="1" x14ac:dyDescent="0.3">
      <c r="B16" s="74"/>
      <c r="C16" s="74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8.899999999999999" customHeight="1" thickBot="1" x14ac:dyDescent="0.35">
      <c r="B17" s="75"/>
      <c r="C17" s="7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8.899999999999999" customHeight="1" thickBot="1" x14ac:dyDescent="0.35">
      <c r="B18" s="231" t="str">
        <f>K4</f>
        <v>Poule C</v>
      </c>
      <c r="C18" s="231"/>
      <c r="D18" s="16"/>
      <c r="E18" s="16"/>
      <c r="F18" s="16"/>
      <c r="G18" s="16"/>
      <c r="H18" s="16"/>
      <c r="I18" s="16"/>
      <c r="J18" s="62"/>
      <c r="K18" s="16"/>
      <c r="L18" s="16"/>
      <c r="M18" s="16"/>
      <c r="N18" s="16"/>
      <c r="O18" s="16"/>
      <c r="P18" s="16"/>
      <c r="Q18" s="16"/>
      <c r="R18" s="16"/>
    </row>
    <row r="19" spans="1:18" ht="18.899999999999999" customHeight="1" x14ac:dyDescent="0.3">
      <c r="B19" s="232"/>
      <c r="C19" s="233"/>
      <c r="D19" s="24" t="s">
        <v>0</v>
      </c>
      <c r="E19" s="24" t="s">
        <v>1</v>
      </c>
      <c r="F19" s="24" t="s">
        <v>2</v>
      </c>
      <c r="G19" s="26" t="s">
        <v>4</v>
      </c>
      <c r="H19" s="24" t="s">
        <v>30</v>
      </c>
      <c r="I19" s="36" t="s">
        <v>5</v>
      </c>
      <c r="J19" s="38"/>
      <c r="K19" s="244"/>
      <c r="L19" s="245"/>
      <c r="M19" s="25" t="s">
        <v>0</v>
      </c>
      <c r="N19" s="24" t="s">
        <v>1</v>
      </c>
      <c r="O19" s="24" t="s">
        <v>2</v>
      </c>
      <c r="P19" s="26" t="s">
        <v>4</v>
      </c>
      <c r="Q19" s="84" t="s">
        <v>30</v>
      </c>
      <c r="R19" s="24" t="s">
        <v>5</v>
      </c>
    </row>
    <row r="20" spans="1:18" ht="18.899999999999999" customHeight="1" x14ac:dyDescent="0.3">
      <c r="A20">
        <v>1</v>
      </c>
      <c r="B20" s="238" t="str">
        <f>K5</f>
        <v>Mike de Olde</v>
      </c>
      <c r="C20" s="238"/>
      <c r="D20" s="40">
        <f>'Poule C'!E5</f>
        <v>57</v>
      </c>
      <c r="E20" s="40">
        <f>'Poule C'!E18</f>
        <v>35</v>
      </c>
      <c r="F20" s="40">
        <f>'Poule C'!F18</f>
        <v>28</v>
      </c>
      <c r="G20" s="61">
        <f>'Poule C'!G18</f>
        <v>1.25</v>
      </c>
      <c r="H20" s="40">
        <f>'Poule C'!H18</f>
        <v>0</v>
      </c>
      <c r="I20" s="40">
        <f>'Poule C'!J18</f>
        <v>0</v>
      </c>
      <c r="J20" s="160">
        <v>2</v>
      </c>
      <c r="K20" s="229" t="str">
        <f>K7</f>
        <v>Frederik Kapitein</v>
      </c>
      <c r="L20" s="230"/>
      <c r="M20" s="40">
        <f>'Poule C'!E7</f>
        <v>42</v>
      </c>
      <c r="N20" s="40">
        <f>'Poule C'!P18</f>
        <v>42</v>
      </c>
      <c r="O20" s="40">
        <f>'Poule C'!Q18</f>
        <v>29</v>
      </c>
      <c r="P20" s="61">
        <f>'Poule C'!R18</f>
        <v>1.4482758620689655</v>
      </c>
      <c r="Q20" s="40">
        <f>'Poule C'!S18</f>
        <v>6</v>
      </c>
      <c r="R20" s="40">
        <f>'Poule C'!U18</f>
        <v>7</v>
      </c>
    </row>
    <row r="21" spans="1:18" ht="18.899999999999999" customHeight="1" x14ac:dyDescent="0.3">
      <c r="B21" s="240"/>
      <c r="C21" s="241"/>
      <c r="D21" s="24" t="s">
        <v>0</v>
      </c>
      <c r="E21" s="24" t="s">
        <v>1</v>
      </c>
      <c r="F21" s="24" t="s">
        <v>2</v>
      </c>
      <c r="G21" s="26" t="s">
        <v>4</v>
      </c>
      <c r="H21" s="24" t="s">
        <v>30</v>
      </c>
      <c r="I21" s="36" t="s">
        <v>5</v>
      </c>
      <c r="J21" s="161"/>
      <c r="K21" s="273"/>
      <c r="L21" s="225"/>
      <c r="M21" s="25" t="s">
        <v>0</v>
      </c>
      <c r="N21" s="24" t="s">
        <v>1</v>
      </c>
      <c r="O21" s="24" t="s">
        <v>2</v>
      </c>
      <c r="P21" s="26" t="s">
        <v>4</v>
      </c>
      <c r="Q21" s="84" t="s">
        <v>30</v>
      </c>
      <c r="R21" s="24" t="s">
        <v>5</v>
      </c>
    </row>
    <row r="22" spans="1:18" ht="18.899999999999999" customHeight="1" x14ac:dyDescent="0.3">
      <c r="A22">
        <v>1</v>
      </c>
      <c r="B22" s="251" t="str">
        <f>K5</f>
        <v>Mike de Olde</v>
      </c>
      <c r="C22" s="251"/>
      <c r="D22" s="64">
        <f>D20</f>
        <v>57</v>
      </c>
      <c r="E22" s="64">
        <f>'Poule C'!P63</f>
        <v>56</v>
      </c>
      <c r="F22" s="64">
        <f>'Poule C'!Q63</f>
        <v>31</v>
      </c>
      <c r="G22" s="60">
        <f>'Poule C'!R63</f>
        <v>1.8064516129032258</v>
      </c>
      <c r="H22" s="64">
        <f>'Poule C'!S63</f>
        <v>4</v>
      </c>
      <c r="I22" s="64">
        <f>'Poule C'!U63</f>
        <v>5</v>
      </c>
      <c r="J22" s="160">
        <v>3</v>
      </c>
      <c r="K22" s="274" t="str">
        <f>K9</f>
        <v>Fleur Langereis</v>
      </c>
      <c r="L22" s="275"/>
      <c r="M22" s="40">
        <f>'Poule C'!E9</f>
        <v>30</v>
      </c>
      <c r="N22" s="40">
        <f>'Poule C'!E63</f>
        <v>20</v>
      </c>
      <c r="O22" s="40">
        <f>'Poule C'!F63</f>
        <v>31</v>
      </c>
      <c r="P22" s="61">
        <f>'Poule C'!G63</f>
        <v>0.64516129032258063</v>
      </c>
      <c r="Q22" s="40">
        <f>'Poule C'!H63</f>
        <v>2</v>
      </c>
      <c r="R22" s="40">
        <f>'Poule C'!J63</f>
        <v>2</v>
      </c>
    </row>
    <row r="23" spans="1:18" ht="18.899999999999999" customHeight="1" x14ac:dyDescent="0.3">
      <c r="B23" s="235"/>
      <c r="C23" s="236"/>
      <c r="D23" s="24" t="s">
        <v>0</v>
      </c>
      <c r="E23" s="24" t="s">
        <v>1</v>
      </c>
      <c r="F23" s="24" t="s">
        <v>2</v>
      </c>
      <c r="G23" s="26" t="s">
        <v>4</v>
      </c>
      <c r="H23" s="24" t="s">
        <v>30</v>
      </c>
      <c r="I23" s="36" t="s">
        <v>5</v>
      </c>
      <c r="J23" s="161"/>
      <c r="K23" s="273"/>
      <c r="L23" s="225"/>
      <c r="M23" s="25" t="s">
        <v>0</v>
      </c>
      <c r="N23" s="24" t="s">
        <v>1</v>
      </c>
      <c r="O23" s="24" t="s">
        <v>2</v>
      </c>
      <c r="P23" s="26" t="s">
        <v>4</v>
      </c>
      <c r="Q23" s="84" t="s">
        <v>30</v>
      </c>
      <c r="R23" s="24" t="s">
        <v>5</v>
      </c>
    </row>
    <row r="24" spans="1:18" ht="18.899999999999999" customHeight="1" x14ac:dyDescent="0.3">
      <c r="A24">
        <v>1</v>
      </c>
      <c r="B24" s="238" t="str">
        <f>K5</f>
        <v>Mike de Olde</v>
      </c>
      <c r="C24" s="238"/>
      <c r="D24" s="40">
        <f>D20</f>
        <v>57</v>
      </c>
      <c r="E24" s="40">
        <f>'Poule C'!E43</f>
        <v>0</v>
      </c>
      <c r="F24" s="40">
        <f>'Poule C'!F43</f>
        <v>0</v>
      </c>
      <c r="G24" s="61" t="str">
        <f>'Poule C'!G43</f>
        <v/>
      </c>
      <c r="H24" s="40">
        <f>'Poule C'!H43</f>
        <v>0</v>
      </c>
      <c r="I24" s="40">
        <f>'Poule C'!J43</f>
        <v>0</v>
      </c>
      <c r="J24" s="160">
        <v>4</v>
      </c>
      <c r="K24" s="253" t="str">
        <f>K11</f>
        <v>Maxim Oomen</v>
      </c>
      <c r="L24" s="249"/>
      <c r="M24" s="40">
        <f>'Poule C'!E11</f>
        <v>21</v>
      </c>
      <c r="N24" s="40">
        <f>'Poule C'!P43</f>
        <v>0</v>
      </c>
      <c r="O24" s="40">
        <f>'Poule C'!Q43</f>
        <v>0</v>
      </c>
      <c r="P24" s="61" t="str">
        <f>'Poule C'!R43</f>
        <v/>
      </c>
      <c r="Q24" s="40">
        <f>'Poule C'!S43</f>
        <v>0</v>
      </c>
      <c r="R24" s="155">
        <f>'Poule C'!U43</f>
        <v>0</v>
      </c>
    </row>
    <row r="25" spans="1:18" ht="18.899999999999999" customHeight="1" x14ac:dyDescent="0.3">
      <c r="B25" s="235"/>
      <c r="C25" s="236"/>
      <c r="D25" s="24" t="s">
        <v>0</v>
      </c>
      <c r="E25" s="24" t="s">
        <v>1</v>
      </c>
      <c r="F25" s="24" t="s">
        <v>2</v>
      </c>
      <c r="G25" s="26" t="s">
        <v>4</v>
      </c>
      <c r="H25" s="24" t="s">
        <v>30</v>
      </c>
      <c r="I25" s="36" t="s">
        <v>5</v>
      </c>
      <c r="J25" s="161"/>
      <c r="K25" s="273"/>
      <c r="L25" s="225"/>
      <c r="M25" s="25" t="s">
        <v>0</v>
      </c>
      <c r="N25" s="24" t="s">
        <v>1</v>
      </c>
      <c r="O25" s="24" t="s">
        <v>2</v>
      </c>
      <c r="P25" s="26" t="s">
        <v>4</v>
      </c>
      <c r="Q25" s="84" t="s">
        <v>30</v>
      </c>
      <c r="R25" s="24" t="s">
        <v>5</v>
      </c>
    </row>
    <row r="26" spans="1:18" ht="18.899999999999999" customHeight="1" x14ac:dyDescent="0.3">
      <c r="A26">
        <v>1</v>
      </c>
      <c r="B26" s="238" t="str">
        <f>K5</f>
        <v>Mike de Olde</v>
      </c>
      <c r="C26" s="238"/>
      <c r="D26" s="40">
        <f>D20</f>
        <v>57</v>
      </c>
      <c r="E26" s="40">
        <f>'Poule C'!P24</f>
        <v>0</v>
      </c>
      <c r="F26" s="40">
        <f>'Poule C'!Q24</f>
        <v>0</v>
      </c>
      <c r="G26" s="61" t="str">
        <f>'Poule C'!R24</f>
        <v/>
      </c>
      <c r="H26" s="40">
        <f>'Poule C'!S24</f>
        <v>0</v>
      </c>
      <c r="I26" s="40">
        <f>'Poule C'!U24</f>
        <v>0</v>
      </c>
      <c r="J26" s="160">
        <v>5</v>
      </c>
      <c r="K26" s="242" t="str">
        <f>K13</f>
        <v>Pieter Hoekman</v>
      </c>
      <c r="L26" s="243"/>
      <c r="M26" s="40">
        <f>'Poule C'!E13</f>
        <v>21</v>
      </c>
      <c r="N26" s="40">
        <f>'Poule C'!E24</f>
        <v>0</v>
      </c>
      <c r="O26" s="40">
        <f>'Poule C'!F24</f>
        <v>0</v>
      </c>
      <c r="P26" s="61" t="str">
        <f>'Poule C'!G24</f>
        <v/>
      </c>
      <c r="Q26" s="40">
        <f>'Poule C'!H24</f>
        <v>0</v>
      </c>
      <c r="R26" s="40">
        <f>'Poule C'!J24</f>
        <v>0</v>
      </c>
    </row>
    <row r="27" spans="1:18" ht="18.899999999999999" customHeight="1" x14ac:dyDescent="0.3">
      <c r="B27" s="163"/>
      <c r="C27" s="164"/>
      <c r="D27" s="140"/>
      <c r="E27" s="140"/>
      <c r="F27" s="140"/>
      <c r="G27" s="18"/>
      <c r="H27" s="140"/>
      <c r="I27" s="156"/>
      <c r="J27" s="162"/>
      <c r="K27" s="153"/>
      <c r="L27" s="154"/>
      <c r="M27" s="157"/>
      <c r="N27" s="140"/>
      <c r="O27" s="140"/>
      <c r="P27" s="18"/>
      <c r="Q27" s="140"/>
      <c r="R27" s="140"/>
    </row>
    <row r="28" spans="1:18" ht="18.899999999999999" customHeight="1" x14ac:dyDescent="0.3">
      <c r="B28" s="65"/>
      <c r="C28" s="66"/>
      <c r="D28" s="24" t="s">
        <v>0</v>
      </c>
      <c r="E28" s="24">
        <f>'Poule C'!E57</f>
        <v>0</v>
      </c>
      <c r="F28" s="24" t="s">
        <v>2</v>
      </c>
      <c r="G28" s="26" t="s">
        <v>4</v>
      </c>
      <c r="H28" s="24" t="s">
        <v>30</v>
      </c>
      <c r="I28" s="36" t="s">
        <v>5</v>
      </c>
      <c r="J28" s="161"/>
      <c r="K28" s="289"/>
      <c r="L28" s="290"/>
      <c r="M28" s="25" t="s">
        <v>0</v>
      </c>
      <c r="N28" s="24" t="s">
        <v>1</v>
      </c>
      <c r="O28" s="24" t="s">
        <v>2</v>
      </c>
      <c r="P28" s="26" t="s">
        <v>4</v>
      </c>
      <c r="Q28" s="84" t="s">
        <v>30</v>
      </c>
      <c r="R28" s="24" t="s">
        <v>5</v>
      </c>
    </row>
    <row r="29" spans="1:18" ht="18.899999999999999" customHeight="1" x14ac:dyDescent="0.3">
      <c r="A29">
        <v>2</v>
      </c>
      <c r="B29" s="229" t="str">
        <f>K7</f>
        <v>Frederik Kapitein</v>
      </c>
      <c r="C29" s="230"/>
      <c r="D29" s="40">
        <f>M20</f>
        <v>42</v>
      </c>
      <c r="E29" s="40">
        <f>'Poule C'!E37</f>
        <v>0</v>
      </c>
      <c r="F29" s="40">
        <f>'Poule C'!F37</f>
        <v>0</v>
      </c>
      <c r="G29" s="61" t="str">
        <f>'Poule C'!G37</f>
        <v/>
      </c>
      <c r="H29" s="40">
        <f>'Poule C'!H37</f>
        <v>0</v>
      </c>
      <c r="I29" s="40">
        <f>'Poule C'!J37</f>
        <v>0</v>
      </c>
      <c r="J29" s="160">
        <v>4</v>
      </c>
      <c r="K29" s="253" t="str">
        <f>K11</f>
        <v>Maxim Oomen</v>
      </c>
      <c r="L29" s="249"/>
      <c r="M29" s="40">
        <f>M24</f>
        <v>21</v>
      </c>
      <c r="N29" s="40">
        <f>'Poule C'!P37</f>
        <v>0</v>
      </c>
      <c r="O29" s="40">
        <f>'Poule C'!Q37</f>
        <v>0</v>
      </c>
      <c r="P29" s="61" t="str">
        <f>'Poule C'!R37</f>
        <v/>
      </c>
      <c r="Q29" s="40">
        <f>'Poule C'!S37</f>
        <v>0</v>
      </c>
      <c r="R29" s="40">
        <f>'Poule C'!U37</f>
        <v>0</v>
      </c>
    </row>
    <row r="30" spans="1:18" ht="18.899999999999999" customHeight="1" x14ac:dyDescent="0.3">
      <c r="B30" s="235"/>
      <c r="C30" s="236"/>
      <c r="D30" s="24" t="s">
        <v>0</v>
      </c>
      <c r="E30" s="24" t="s">
        <v>1</v>
      </c>
      <c r="F30" s="24" t="s">
        <v>2</v>
      </c>
      <c r="G30" s="26" t="s">
        <v>4</v>
      </c>
      <c r="H30" s="24" t="s">
        <v>30</v>
      </c>
      <c r="I30" s="36" t="s">
        <v>5</v>
      </c>
      <c r="J30" s="161"/>
      <c r="K30" s="273"/>
      <c r="L30" s="225"/>
      <c r="M30" s="25" t="s">
        <v>0</v>
      </c>
      <c r="N30" s="24" t="s">
        <v>1</v>
      </c>
      <c r="O30" s="24" t="s">
        <v>2</v>
      </c>
      <c r="P30" s="26" t="s">
        <v>4</v>
      </c>
      <c r="Q30" s="84" t="s">
        <v>30</v>
      </c>
      <c r="R30" s="24" t="s">
        <v>5</v>
      </c>
    </row>
    <row r="31" spans="1:18" ht="18.899999999999999" customHeight="1" x14ac:dyDescent="0.3">
      <c r="A31">
        <v>2</v>
      </c>
      <c r="B31" s="226" t="str">
        <f>K7</f>
        <v>Frederik Kapitein</v>
      </c>
      <c r="C31" s="226"/>
      <c r="D31" s="40">
        <f>M20</f>
        <v>42</v>
      </c>
      <c r="E31" s="40">
        <f>'Poule C'!E57</f>
        <v>0</v>
      </c>
      <c r="F31" s="40">
        <f>'Poule C'!F57</f>
        <v>0</v>
      </c>
      <c r="G31" s="61" t="str">
        <f>'Poule C'!G57</f>
        <v/>
      </c>
      <c r="H31" s="40">
        <f>'Poule C'!H57</f>
        <v>0</v>
      </c>
      <c r="I31" s="40">
        <f>'Poule C'!J57</f>
        <v>0</v>
      </c>
      <c r="J31" s="160">
        <v>3</v>
      </c>
      <c r="K31" s="274" t="str">
        <f>K9</f>
        <v>Fleur Langereis</v>
      </c>
      <c r="L31" s="275"/>
      <c r="M31" s="40">
        <f>M22</f>
        <v>30</v>
      </c>
      <c r="N31" s="40">
        <f>'Poule C'!P57</f>
        <v>0</v>
      </c>
      <c r="O31" s="40">
        <f>'Poule C'!Q57</f>
        <v>0</v>
      </c>
      <c r="P31" s="61" t="str">
        <f>'Poule C'!R57</f>
        <v/>
      </c>
      <c r="Q31" s="40">
        <f>'Poule C'!S57</f>
        <v>0</v>
      </c>
      <c r="R31" s="40">
        <f>'Poule C'!U57</f>
        <v>0</v>
      </c>
    </row>
    <row r="32" spans="1:18" ht="18.899999999999999" customHeight="1" x14ac:dyDescent="0.3">
      <c r="B32" s="235"/>
      <c r="C32" s="236"/>
      <c r="D32" s="24" t="s">
        <v>0</v>
      </c>
      <c r="E32" s="24" t="s">
        <v>1</v>
      </c>
      <c r="F32" s="24" t="s">
        <v>2</v>
      </c>
      <c r="G32" s="26" t="s">
        <v>4</v>
      </c>
      <c r="H32" s="24" t="s">
        <v>30</v>
      </c>
      <c r="I32" s="36" t="s">
        <v>5</v>
      </c>
      <c r="J32" s="161"/>
      <c r="K32" s="273"/>
      <c r="L32" s="225"/>
      <c r="M32" s="25" t="s">
        <v>0</v>
      </c>
      <c r="N32" s="24" t="s">
        <v>1</v>
      </c>
      <c r="O32" s="24" t="s">
        <v>2</v>
      </c>
      <c r="P32" s="26" t="s">
        <v>4</v>
      </c>
      <c r="Q32" s="84" t="s">
        <v>30</v>
      </c>
      <c r="R32" s="24" t="s">
        <v>5</v>
      </c>
    </row>
    <row r="33" spans="1:18" ht="18.899999999999999" customHeight="1" x14ac:dyDescent="0.3">
      <c r="A33">
        <v>2</v>
      </c>
      <c r="B33" s="226" t="str">
        <f>K7</f>
        <v>Frederik Kapitein</v>
      </c>
      <c r="C33" s="226"/>
      <c r="D33" s="40">
        <f>M20</f>
        <v>42</v>
      </c>
      <c r="E33" s="40">
        <f>'Poule C'!P75</f>
        <v>42</v>
      </c>
      <c r="F33" s="40">
        <f>'Poule C'!Q75</f>
        <v>34</v>
      </c>
      <c r="G33" s="61">
        <f>'Poule C'!R75</f>
        <v>1.2352941176470589</v>
      </c>
      <c r="H33" s="40">
        <f>'Poule C'!S75</f>
        <v>6</v>
      </c>
      <c r="I33" s="40">
        <f>'Poule C'!U75</f>
        <v>6</v>
      </c>
      <c r="J33" s="160">
        <v>5</v>
      </c>
      <c r="K33" s="242" t="str">
        <f>K13</f>
        <v>Pieter Hoekman</v>
      </c>
      <c r="L33" s="243"/>
      <c r="M33" s="40">
        <f>M26</f>
        <v>21</v>
      </c>
      <c r="N33" s="40">
        <f>'Poule C'!E75</f>
        <v>6</v>
      </c>
      <c r="O33" s="40">
        <f>'Poule C'!F75</f>
        <v>32</v>
      </c>
      <c r="P33" s="61">
        <f>'Poule C'!G75</f>
        <v>0.1875</v>
      </c>
      <c r="Q33" s="40">
        <f>'Poule C'!H75</f>
        <v>0</v>
      </c>
      <c r="R33" s="40">
        <f>'Poule C'!J75</f>
        <v>0</v>
      </c>
    </row>
    <row r="34" spans="1:18" ht="18.899999999999999" customHeight="1" x14ac:dyDescent="0.3">
      <c r="B34" s="235"/>
      <c r="C34" s="236"/>
      <c r="D34" s="24" t="s">
        <v>0</v>
      </c>
      <c r="E34" s="24" t="s">
        <v>1</v>
      </c>
      <c r="F34" s="24" t="s">
        <v>2</v>
      </c>
      <c r="G34" s="26" t="s">
        <v>4</v>
      </c>
      <c r="H34" s="24" t="s">
        <v>30</v>
      </c>
      <c r="I34" s="36" t="s">
        <v>5</v>
      </c>
      <c r="J34" s="161"/>
      <c r="K34" s="273"/>
      <c r="L34" s="225"/>
      <c r="M34" s="25" t="s">
        <v>0</v>
      </c>
      <c r="N34" s="24" t="s">
        <v>1</v>
      </c>
      <c r="O34" s="24" t="s">
        <v>2</v>
      </c>
      <c r="P34" s="26" t="s">
        <v>4</v>
      </c>
      <c r="Q34" s="84" t="s">
        <v>30</v>
      </c>
      <c r="R34" s="24" t="s">
        <v>5</v>
      </c>
    </row>
    <row r="35" spans="1:18" ht="18.899999999999999" customHeight="1" x14ac:dyDescent="0.3">
      <c r="A35">
        <v>4</v>
      </c>
      <c r="B35" s="253" t="str">
        <f>K11</f>
        <v>Maxim Oomen</v>
      </c>
      <c r="C35" s="249"/>
      <c r="D35" s="40">
        <f>M24</f>
        <v>21</v>
      </c>
      <c r="E35" s="40">
        <f>'Poule C'!E49</f>
        <v>11</v>
      </c>
      <c r="F35" s="40">
        <f>'Poule C'!F49</f>
        <v>45</v>
      </c>
      <c r="G35" s="61">
        <f>'Poule C'!G49</f>
        <v>0.24444444444444444</v>
      </c>
      <c r="H35" s="40">
        <f>'Poule C'!H49</f>
        <v>0</v>
      </c>
      <c r="I35" s="40">
        <f>'Poule C'!J49</f>
        <v>0</v>
      </c>
      <c r="J35" s="160">
        <v>3</v>
      </c>
      <c r="K35" s="274" t="str">
        <f>K9</f>
        <v>Fleur Langereis</v>
      </c>
      <c r="L35" s="275"/>
      <c r="M35" s="40">
        <f>M22</f>
        <v>30</v>
      </c>
      <c r="N35" s="40">
        <f>'Poule C'!P57</f>
        <v>0</v>
      </c>
      <c r="O35" s="40">
        <f>'Poule C'!Q57</f>
        <v>0</v>
      </c>
      <c r="P35" s="61" t="str">
        <f>'Poule C'!R57</f>
        <v/>
      </c>
      <c r="Q35" s="40">
        <f>'Poule C'!S57</f>
        <v>0</v>
      </c>
      <c r="R35" s="40">
        <f>'Poule C'!U57</f>
        <v>0</v>
      </c>
    </row>
    <row r="36" spans="1:18" ht="18.899999999999999" customHeight="1" x14ac:dyDescent="0.3">
      <c r="B36" s="235"/>
      <c r="C36" s="236"/>
      <c r="D36" s="24" t="s">
        <v>0</v>
      </c>
      <c r="E36" s="24" t="s">
        <v>1</v>
      </c>
      <c r="F36" s="24" t="s">
        <v>2</v>
      </c>
      <c r="G36" s="26" t="s">
        <v>4</v>
      </c>
      <c r="H36" s="24" t="s">
        <v>30</v>
      </c>
      <c r="I36" s="36" t="s">
        <v>5</v>
      </c>
      <c r="J36" s="161"/>
      <c r="K36" s="273"/>
      <c r="L36" s="225"/>
      <c r="M36" s="25" t="s">
        <v>0</v>
      </c>
      <c r="N36" s="24" t="s">
        <v>1</v>
      </c>
      <c r="O36" s="24" t="s">
        <v>2</v>
      </c>
      <c r="P36" s="26" t="s">
        <v>4</v>
      </c>
      <c r="Q36" s="84" t="s">
        <v>30</v>
      </c>
      <c r="R36" s="24" t="s">
        <v>5</v>
      </c>
    </row>
    <row r="37" spans="1:18" ht="18.899999999999999" customHeight="1" x14ac:dyDescent="0.3">
      <c r="A37">
        <v>4</v>
      </c>
      <c r="B37" s="253" t="str">
        <f>K11</f>
        <v>Maxim Oomen</v>
      </c>
      <c r="C37" s="249"/>
      <c r="D37" s="40">
        <f>M24</f>
        <v>21</v>
      </c>
      <c r="E37" s="40">
        <f>'Poule C'!E31</f>
        <v>16</v>
      </c>
      <c r="F37" s="40">
        <f>'Poule C'!F31</f>
        <v>36</v>
      </c>
      <c r="G37" s="61">
        <f>'Poule C'!G31</f>
        <v>0.44444444444444442</v>
      </c>
      <c r="H37" s="40">
        <f>'Poule C'!H31</f>
        <v>4</v>
      </c>
      <c r="I37" s="40">
        <f>'Poule C'!J31</f>
        <v>5</v>
      </c>
      <c r="J37" s="160">
        <v>5</v>
      </c>
      <c r="K37" s="242" t="str">
        <f>K13</f>
        <v>Pieter Hoekman</v>
      </c>
      <c r="L37" s="243"/>
      <c r="M37" s="40">
        <f>M26</f>
        <v>21</v>
      </c>
      <c r="N37" s="40">
        <f>'Poule C'!P31</f>
        <v>11</v>
      </c>
      <c r="O37" s="40">
        <f>'Poule C'!Q31</f>
        <v>36</v>
      </c>
      <c r="P37" s="61">
        <f>'Poule C'!R31</f>
        <v>0.30555555555555558</v>
      </c>
      <c r="Q37" s="40">
        <f>'Poule C'!S31</f>
        <v>2</v>
      </c>
      <c r="R37" s="40">
        <f>'Poule C'!U31</f>
        <v>3</v>
      </c>
    </row>
    <row r="38" spans="1:18" ht="18.899999999999999" customHeight="1" x14ac:dyDescent="0.3">
      <c r="B38" s="235"/>
      <c r="C38" s="236"/>
      <c r="D38" s="24" t="s">
        <v>0</v>
      </c>
      <c r="E38" s="24" t="s">
        <v>1</v>
      </c>
      <c r="F38" s="24" t="s">
        <v>2</v>
      </c>
      <c r="G38" s="26" t="s">
        <v>4</v>
      </c>
      <c r="H38" s="24" t="s">
        <v>30</v>
      </c>
      <c r="I38" s="36" t="s">
        <v>5</v>
      </c>
      <c r="J38" s="161"/>
      <c r="K38" s="273"/>
      <c r="L38" s="225"/>
      <c r="M38" s="25" t="s">
        <v>0</v>
      </c>
      <c r="N38" s="24" t="s">
        <v>1</v>
      </c>
      <c r="O38" s="24" t="s">
        <v>2</v>
      </c>
      <c r="P38" s="26" t="s">
        <v>4</v>
      </c>
      <c r="Q38" s="84" t="s">
        <v>30</v>
      </c>
      <c r="R38" s="24" t="s">
        <v>5</v>
      </c>
    </row>
    <row r="39" spans="1:18" ht="18.899999999999999" customHeight="1" x14ac:dyDescent="0.3">
      <c r="A39">
        <v>3</v>
      </c>
      <c r="B39" s="274" t="str">
        <f>K31</f>
        <v>Fleur Langereis</v>
      </c>
      <c r="C39" s="275"/>
      <c r="D39" s="40">
        <f>M22</f>
        <v>30</v>
      </c>
      <c r="E39" s="40">
        <f>'Poule C'!E69</f>
        <v>24</v>
      </c>
      <c r="F39" s="40">
        <f>'Poule C'!F69</f>
        <v>45</v>
      </c>
      <c r="G39" s="61">
        <f>'Poule C'!G69</f>
        <v>0.53333333333333333</v>
      </c>
      <c r="H39" s="40">
        <f>'Poule C'!H69</f>
        <v>2</v>
      </c>
      <c r="I39" s="40">
        <f>'Poule C'!J69</f>
        <v>2</v>
      </c>
      <c r="J39" s="160">
        <v>5</v>
      </c>
      <c r="K39" s="242" t="str">
        <f>K13</f>
        <v>Pieter Hoekman</v>
      </c>
      <c r="L39" s="243"/>
      <c r="M39" s="40">
        <f>M26</f>
        <v>21</v>
      </c>
      <c r="N39" s="40">
        <f>'Poule C'!P69</f>
        <v>18</v>
      </c>
      <c r="O39" s="40">
        <f>'Poule C'!Q69</f>
        <v>46</v>
      </c>
      <c r="P39" s="61">
        <f>'Poule C'!R69</f>
        <v>0.39130434782608697</v>
      </c>
      <c r="Q39" s="40">
        <f>'Poule C'!S69</f>
        <v>4</v>
      </c>
      <c r="R39" s="40">
        <f>'Poule C'!U69</f>
        <v>5</v>
      </c>
    </row>
    <row r="40" spans="1:18" x14ac:dyDescent="0.3">
      <c r="B40" s="16"/>
      <c r="C40" s="16"/>
      <c r="D40" s="24" t="s">
        <v>0</v>
      </c>
      <c r="E40" s="24" t="s">
        <v>1</v>
      </c>
      <c r="F40" s="24" t="s">
        <v>2</v>
      </c>
      <c r="G40" s="26" t="s">
        <v>4</v>
      </c>
      <c r="H40" s="24" t="s">
        <v>30</v>
      </c>
      <c r="I40" s="36" t="s">
        <v>5</v>
      </c>
      <c r="J40" s="161"/>
      <c r="K40" s="273"/>
      <c r="L40" s="225"/>
      <c r="M40" s="25" t="s">
        <v>0</v>
      </c>
      <c r="N40" s="24" t="s">
        <v>1</v>
      </c>
      <c r="O40" s="24" t="s">
        <v>2</v>
      </c>
      <c r="P40" s="26" t="s">
        <v>4</v>
      </c>
      <c r="Q40" s="84" t="s">
        <v>30</v>
      </c>
      <c r="R40" s="24" t="s">
        <v>5</v>
      </c>
    </row>
    <row r="41" spans="1:18" ht="18.899999999999999" customHeight="1" x14ac:dyDescent="0.3">
      <c r="A41">
        <v>6</v>
      </c>
      <c r="B41" s="274" t="str">
        <f>K15</f>
        <v>Daan Karssenberg</v>
      </c>
      <c r="C41" s="275"/>
      <c r="D41" s="40">
        <f>'Poule C'!E15</f>
        <v>48</v>
      </c>
      <c r="E41" s="40">
        <f>'Poule C'!E102</f>
        <v>48</v>
      </c>
      <c r="F41" s="40">
        <f>'Poule C'!F102</f>
        <v>26</v>
      </c>
      <c r="G41" s="61">
        <f>'Poule C'!G102</f>
        <v>1.8461538461538463</v>
      </c>
      <c r="H41" s="40">
        <f>'Poule C'!H102</f>
        <v>6</v>
      </c>
      <c r="I41" s="40">
        <f>'Poule C'!J102</f>
        <v>7</v>
      </c>
      <c r="J41" s="160">
        <v>1</v>
      </c>
      <c r="K41" s="283" t="str">
        <f>K5</f>
        <v>Mike de Olde</v>
      </c>
      <c r="L41" s="284"/>
      <c r="M41" s="40">
        <f>D20</f>
        <v>57</v>
      </c>
      <c r="N41" s="40">
        <f>'Poule C'!P82</f>
        <v>31</v>
      </c>
      <c r="O41" s="40">
        <f>'Poule C'!Q82</f>
        <v>28</v>
      </c>
      <c r="P41" s="61">
        <f>'Poule C'!R82</f>
        <v>1.1071428571428572</v>
      </c>
      <c r="Q41" s="40">
        <f>'Poule C'!S82</f>
        <v>0</v>
      </c>
      <c r="R41" s="40">
        <f>'Poule C'!U82</f>
        <v>0</v>
      </c>
    </row>
    <row r="42" spans="1:18" x14ac:dyDescent="0.3">
      <c r="D42" s="24" t="s">
        <v>0</v>
      </c>
      <c r="E42" s="24" t="s">
        <v>1</v>
      </c>
      <c r="F42" s="24" t="s">
        <v>2</v>
      </c>
      <c r="G42" s="26" t="s">
        <v>4</v>
      </c>
      <c r="H42" s="24" t="s">
        <v>30</v>
      </c>
      <c r="I42" s="36" t="s">
        <v>5</v>
      </c>
      <c r="J42" s="161"/>
      <c r="K42" s="273"/>
      <c r="L42" s="225"/>
      <c r="M42" s="25" t="s">
        <v>0</v>
      </c>
      <c r="N42" s="24" t="s">
        <v>1</v>
      </c>
      <c r="O42" s="24" t="s">
        <v>2</v>
      </c>
      <c r="P42" s="26" t="s">
        <v>4</v>
      </c>
      <c r="Q42" s="84" t="s">
        <v>30</v>
      </c>
      <c r="R42" s="24" t="s">
        <v>5</v>
      </c>
    </row>
    <row r="43" spans="1:18" ht="18.899999999999999" customHeight="1" x14ac:dyDescent="0.3">
      <c r="A43">
        <v>6</v>
      </c>
      <c r="B43" s="274" t="str">
        <f>K15</f>
        <v>Daan Karssenberg</v>
      </c>
      <c r="C43" s="275"/>
      <c r="D43" s="40">
        <f>D41</f>
        <v>48</v>
      </c>
      <c r="E43" s="40">
        <f>'Poule C'!E90</f>
        <v>34</v>
      </c>
      <c r="F43" s="40">
        <f>'Poule C'!F90</f>
        <v>23</v>
      </c>
      <c r="G43" s="61">
        <f>'Poule C'!G90</f>
        <v>1.4782608695652173</v>
      </c>
      <c r="H43" s="40">
        <f>'Poule C'!H90</f>
        <v>2</v>
      </c>
      <c r="I43" s="40">
        <f>'Poule C'!J90</f>
        <v>3</v>
      </c>
      <c r="J43" s="160">
        <v>2</v>
      </c>
      <c r="K43" s="285" t="str">
        <f>K7</f>
        <v>Frederik Kapitein</v>
      </c>
      <c r="L43" s="286"/>
      <c r="M43" s="40">
        <f>M20</f>
        <v>42</v>
      </c>
      <c r="N43" s="40">
        <f>'Poule C'!P90</f>
        <v>41</v>
      </c>
      <c r="O43" s="40">
        <f>'Poule C'!Q90</f>
        <v>24</v>
      </c>
      <c r="P43" s="61">
        <f>'Poule C'!R90</f>
        <v>1.7083333333333333</v>
      </c>
      <c r="Q43" s="40">
        <f>'Poule C'!S90</f>
        <v>4</v>
      </c>
      <c r="R43" s="40">
        <f>'Poule C'!U90</f>
        <v>5</v>
      </c>
    </row>
    <row r="44" spans="1:18" x14ac:dyDescent="0.3">
      <c r="D44" s="24" t="s">
        <v>0</v>
      </c>
      <c r="E44" s="24" t="s">
        <v>1</v>
      </c>
      <c r="F44" s="24" t="s">
        <v>2</v>
      </c>
      <c r="G44" s="26" t="s">
        <v>4</v>
      </c>
      <c r="H44" s="24" t="s">
        <v>30</v>
      </c>
      <c r="I44" s="36" t="s">
        <v>5</v>
      </c>
      <c r="J44" s="161"/>
      <c r="K44" s="273"/>
      <c r="L44" s="225"/>
      <c r="M44" s="25" t="s">
        <v>0</v>
      </c>
      <c r="N44" s="24" t="s">
        <v>1</v>
      </c>
      <c r="O44" s="24" t="s">
        <v>2</v>
      </c>
      <c r="P44" s="26" t="s">
        <v>4</v>
      </c>
      <c r="Q44" s="84" t="s">
        <v>30</v>
      </c>
      <c r="R44" s="24" t="s">
        <v>5</v>
      </c>
    </row>
    <row r="45" spans="1:18" ht="18.899999999999999" customHeight="1" x14ac:dyDescent="0.3">
      <c r="A45">
        <v>6</v>
      </c>
      <c r="B45" s="274" t="str">
        <f>K15</f>
        <v>Daan Karssenberg</v>
      </c>
      <c r="C45" s="275"/>
      <c r="D45" s="40">
        <f>D41</f>
        <v>48</v>
      </c>
      <c r="E45" s="40">
        <f>'Poule C'!E96</f>
        <v>0</v>
      </c>
      <c r="F45" s="40">
        <f>'Poule C'!F96</f>
        <v>0</v>
      </c>
      <c r="G45" s="61" t="str">
        <f>'Poule C'!G96</f>
        <v/>
      </c>
      <c r="H45" s="40">
        <f>'Poule C'!H96</f>
        <v>0</v>
      </c>
      <c r="I45" s="40">
        <f>'Poule C'!J96</f>
        <v>0</v>
      </c>
      <c r="J45" s="160">
        <v>3</v>
      </c>
      <c r="K45" s="278" t="str">
        <f>K9</f>
        <v>Fleur Langereis</v>
      </c>
      <c r="L45" s="279"/>
      <c r="M45" s="40">
        <f>M35</f>
        <v>30</v>
      </c>
      <c r="N45" s="40">
        <f>'Poule C'!P96</f>
        <v>0</v>
      </c>
      <c r="O45" s="40">
        <f>'Poule C'!Q96</f>
        <v>0</v>
      </c>
      <c r="P45" s="61" t="str">
        <f>'Poule C'!R96</f>
        <v/>
      </c>
      <c r="Q45" s="40">
        <f>'Poule C'!S96</f>
        <v>0</v>
      </c>
      <c r="R45" s="40">
        <f>'Poule C'!U96</f>
        <v>0</v>
      </c>
    </row>
    <row r="46" spans="1:18" x14ac:dyDescent="0.3">
      <c r="D46" s="24" t="s">
        <v>0</v>
      </c>
      <c r="E46" s="24" t="s">
        <v>1</v>
      </c>
      <c r="F46" s="24" t="s">
        <v>2</v>
      </c>
      <c r="G46" s="26" t="s">
        <v>4</v>
      </c>
      <c r="H46" s="24" t="s">
        <v>30</v>
      </c>
      <c r="I46" s="36" t="s">
        <v>5</v>
      </c>
      <c r="J46" s="161"/>
      <c r="K46" s="273"/>
      <c r="L46" s="225"/>
      <c r="M46" s="25" t="s">
        <v>0</v>
      </c>
      <c r="N46" s="24" t="s">
        <v>1</v>
      </c>
      <c r="O46" s="24" t="s">
        <v>2</v>
      </c>
      <c r="P46" s="26" t="s">
        <v>4</v>
      </c>
      <c r="Q46" s="84" t="s">
        <v>30</v>
      </c>
      <c r="R46" s="24" t="s">
        <v>5</v>
      </c>
    </row>
    <row r="47" spans="1:18" ht="18.899999999999999" customHeight="1" x14ac:dyDescent="0.3">
      <c r="A47">
        <v>6</v>
      </c>
      <c r="B47" s="274" t="str">
        <f>K15</f>
        <v>Daan Karssenberg</v>
      </c>
      <c r="C47" s="275"/>
      <c r="D47" s="40">
        <f>D41</f>
        <v>48</v>
      </c>
      <c r="E47" s="40">
        <f>'Poule C'!E102</f>
        <v>48</v>
      </c>
      <c r="F47" s="40">
        <f>'Poule C'!F102</f>
        <v>26</v>
      </c>
      <c r="G47" s="61">
        <f>'Poule C'!G102</f>
        <v>1.8461538461538463</v>
      </c>
      <c r="H47" s="40">
        <f>'Poule C'!H102</f>
        <v>6</v>
      </c>
      <c r="I47" s="40">
        <f>'Poule C'!J102</f>
        <v>7</v>
      </c>
      <c r="J47" s="160">
        <v>4</v>
      </c>
      <c r="K47" s="280" t="str">
        <f>K11</f>
        <v>Maxim Oomen</v>
      </c>
      <c r="L47" s="281"/>
      <c r="M47" s="40">
        <f>D37</f>
        <v>21</v>
      </c>
      <c r="N47" s="40">
        <f>'Poule C'!P102</f>
        <v>8</v>
      </c>
      <c r="O47" s="40">
        <f>'Poule C'!Q102</f>
        <v>25</v>
      </c>
      <c r="P47" s="61">
        <f>'Poule C'!R102</f>
        <v>0.32</v>
      </c>
      <c r="Q47" s="40">
        <f>'Poule C'!S102</f>
        <v>0</v>
      </c>
      <c r="R47" s="40">
        <f>'Poule C'!U102</f>
        <v>0</v>
      </c>
    </row>
    <row r="48" spans="1:18" x14ac:dyDescent="0.3">
      <c r="D48" s="24" t="s">
        <v>0</v>
      </c>
      <c r="E48" s="24" t="s">
        <v>1</v>
      </c>
      <c r="F48" s="24" t="s">
        <v>2</v>
      </c>
      <c r="G48" s="26" t="s">
        <v>4</v>
      </c>
      <c r="H48" s="24" t="s">
        <v>30</v>
      </c>
      <c r="I48" s="36" t="s">
        <v>5</v>
      </c>
      <c r="J48" s="161"/>
      <c r="K48" s="273"/>
      <c r="L48" s="225"/>
      <c r="M48" s="25" t="s">
        <v>0</v>
      </c>
      <c r="N48" s="24" t="s">
        <v>1</v>
      </c>
      <c r="O48" s="24" t="s">
        <v>2</v>
      </c>
      <c r="P48" s="26" t="s">
        <v>4</v>
      </c>
      <c r="Q48" s="84" t="s">
        <v>30</v>
      </c>
      <c r="R48" s="24" t="s">
        <v>5</v>
      </c>
    </row>
    <row r="49" spans="1:18" ht="18.899999999999999" customHeight="1" x14ac:dyDescent="0.3">
      <c r="A49">
        <v>6</v>
      </c>
      <c r="B49" s="274" t="str">
        <f>K15</f>
        <v>Daan Karssenberg</v>
      </c>
      <c r="C49" s="275"/>
      <c r="D49" s="40">
        <f>D41</f>
        <v>48</v>
      </c>
      <c r="E49" s="40">
        <f>'Poule C'!E108</f>
        <v>0</v>
      </c>
      <c r="F49" s="40">
        <f>'Poule C'!F108</f>
        <v>0</v>
      </c>
      <c r="G49" s="61" t="str">
        <f>'Poule C'!G108</f>
        <v/>
      </c>
      <c r="H49" s="40">
        <f>'Poule C'!H108</f>
        <v>0</v>
      </c>
      <c r="I49" s="40">
        <f>'Poule C'!J108</f>
        <v>0</v>
      </c>
      <c r="J49" s="160">
        <v>5</v>
      </c>
      <c r="K49" s="276" t="str">
        <f>K13</f>
        <v>Pieter Hoekman</v>
      </c>
      <c r="L49" s="277"/>
      <c r="M49" s="40">
        <f>M37</f>
        <v>21</v>
      </c>
      <c r="N49" s="40">
        <f>'Poule C'!P108</f>
        <v>0</v>
      </c>
      <c r="O49" s="40">
        <f>'Poule C'!Q108</f>
        <v>0</v>
      </c>
      <c r="P49" s="61" t="str">
        <f>'Poule C'!R108</f>
        <v/>
      </c>
      <c r="Q49" s="40">
        <f>'Poule C'!S108</f>
        <v>0</v>
      </c>
      <c r="R49" s="40">
        <f>'Poule C'!U108</f>
        <v>0</v>
      </c>
    </row>
    <row r="50" spans="1:18" x14ac:dyDescent="0.3">
      <c r="J50" s="19"/>
    </row>
  </sheetData>
  <mergeCells count="69">
    <mergeCell ref="B39:C39"/>
    <mergeCell ref="K39:L39"/>
    <mergeCell ref="K24:L24"/>
    <mergeCell ref="K25:L25"/>
    <mergeCell ref="B26:C26"/>
    <mergeCell ref="K26:L26"/>
    <mergeCell ref="K28:L28"/>
    <mergeCell ref="B38:C38"/>
    <mergeCell ref="B35:C35"/>
    <mergeCell ref="B36:C36"/>
    <mergeCell ref="B37:C37"/>
    <mergeCell ref="K35:L35"/>
    <mergeCell ref="K36:L36"/>
    <mergeCell ref="K37:L37"/>
    <mergeCell ref="K38:L38"/>
    <mergeCell ref="B32:C32"/>
    <mergeCell ref="K9:L9"/>
    <mergeCell ref="D11:E11"/>
    <mergeCell ref="K11:L11"/>
    <mergeCell ref="D13:E13"/>
    <mergeCell ref="K13:L13"/>
    <mergeCell ref="D9:E9"/>
    <mergeCell ref="K4:L4"/>
    <mergeCell ref="D5:E5"/>
    <mergeCell ref="K5:L5"/>
    <mergeCell ref="D7:E7"/>
    <mergeCell ref="K7:L7"/>
    <mergeCell ref="D4:E4"/>
    <mergeCell ref="B33:C33"/>
    <mergeCell ref="B34:C34"/>
    <mergeCell ref="K32:L32"/>
    <mergeCell ref="K33:L33"/>
    <mergeCell ref="K34:L34"/>
    <mergeCell ref="B20:C20"/>
    <mergeCell ref="B18:C18"/>
    <mergeCell ref="B19:C19"/>
    <mergeCell ref="K19:L19"/>
    <mergeCell ref="K20:L20"/>
    <mergeCell ref="B41:C41"/>
    <mergeCell ref="K41:L41"/>
    <mergeCell ref="B43:C43"/>
    <mergeCell ref="K43:L43"/>
    <mergeCell ref="K21:L21"/>
    <mergeCell ref="K22:L22"/>
    <mergeCell ref="K23:L23"/>
    <mergeCell ref="B21:C21"/>
    <mergeCell ref="B22:C22"/>
    <mergeCell ref="B23:C23"/>
    <mergeCell ref="B24:C24"/>
    <mergeCell ref="B25:C25"/>
    <mergeCell ref="B29:C29"/>
    <mergeCell ref="B30:C30"/>
    <mergeCell ref="B31:C31"/>
    <mergeCell ref="K29:L29"/>
    <mergeCell ref="K40:L40"/>
    <mergeCell ref="K42:L42"/>
    <mergeCell ref="K44:L44"/>
    <mergeCell ref="K46:L46"/>
    <mergeCell ref="D15:E15"/>
    <mergeCell ref="K15:L15"/>
    <mergeCell ref="K30:L30"/>
    <mergeCell ref="K31:L31"/>
    <mergeCell ref="K48:L48"/>
    <mergeCell ref="B49:C49"/>
    <mergeCell ref="K49:L49"/>
    <mergeCell ref="B45:C45"/>
    <mergeCell ref="K45:L45"/>
    <mergeCell ref="B47:C47"/>
    <mergeCell ref="K47:L47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11"/>
  <sheetViews>
    <sheetView topLeftCell="A22" workbookViewId="0">
      <selection activeCell="X100" sqref="X100"/>
    </sheetView>
  </sheetViews>
  <sheetFormatPr defaultRowHeight="14.4" x14ac:dyDescent="0.3"/>
  <cols>
    <col min="1" max="1" width="3.88671875" customWidth="1"/>
    <col min="2" max="3" width="11.5546875" customWidth="1"/>
    <col min="4" max="4" width="5.5546875" customWidth="1"/>
    <col min="5" max="5" width="4.5546875" customWidth="1"/>
    <col min="6" max="6" width="5.5546875" customWidth="1"/>
    <col min="7" max="7" width="7" customWidth="1"/>
    <col min="8" max="11" width="4.5546875" customWidth="1"/>
    <col min="12" max="12" width="2.5546875" customWidth="1"/>
    <col min="13" max="14" width="11.5546875" customWidth="1"/>
    <col min="15" max="15" width="5.5546875" customWidth="1"/>
    <col min="16" max="16" width="4.5546875" customWidth="1"/>
    <col min="17" max="17" width="5.5546875" customWidth="1"/>
    <col min="18" max="18" width="6.44140625" customWidth="1"/>
    <col min="19" max="19" width="5.5546875" customWidth="1"/>
    <col min="20" max="21" width="4.5546875" customWidth="1"/>
    <col min="22" max="22" width="7.5546875" customWidth="1"/>
  </cols>
  <sheetData>
    <row r="1" spans="1:25" ht="18.899999999999999" customHeight="1" thickBot="1" x14ac:dyDescent="0.35">
      <c r="A1" s="16"/>
      <c r="B1" s="174" t="s">
        <v>55</v>
      </c>
      <c r="C1" s="175"/>
      <c r="D1" s="175"/>
      <c r="E1" s="175"/>
      <c r="F1" s="175"/>
      <c r="G1" s="175"/>
      <c r="H1" s="175"/>
      <c r="I1" s="176"/>
      <c r="J1" s="71"/>
      <c r="K1" s="71"/>
      <c r="L1" s="20"/>
      <c r="M1" s="20"/>
      <c r="N1" s="20"/>
      <c r="O1" s="16"/>
      <c r="P1" s="16"/>
      <c r="Q1" s="16"/>
      <c r="R1" s="16"/>
      <c r="S1" s="16"/>
      <c r="T1" s="16"/>
      <c r="U1" s="16"/>
      <c r="V1" s="16"/>
    </row>
    <row r="2" spans="1:25" ht="18.899999999999999" customHeight="1" thickBot="1" x14ac:dyDescent="0.4">
      <c r="A2" s="16"/>
      <c r="B2" s="208" t="s">
        <v>6</v>
      </c>
      <c r="C2" s="209"/>
      <c r="D2" s="209"/>
      <c r="E2" s="209"/>
      <c r="F2" s="209"/>
      <c r="G2" s="210"/>
      <c r="H2" s="85"/>
      <c r="I2" s="30"/>
      <c r="J2" s="30"/>
      <c r="K2" s="30"/>
      <c r="L2" s="30"/>
      <c r="M2" s="30"/>
      <c r="N2" s="30"/>
      <c r="O2" s="16"/>
      <c r="P2" s="16"/>
      <c r="Q2" s="16"/>
      <c r="R2" s="16"/>
      <c r="S2" s="30"/>
      <c r="T2" s="30"/>
      <c r="U2" s="30"/>
      <c r="V2" s="30"/>
      <c r="W2" s="3"/>
      <c r="X2" s="3"/>
    </row>
    <row r="3" spans="1:25" ht="18.899999999999999" customHeight="1" thickBot="1" x14ac:dyDescent="0.4">
      <c r="A3" s="1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6"/>
      <c r="P3" s="16"/>
      <c r="Q3" s="16"/>
      <c r="R3" s="16"/>
      <c r="S3" s="30"/>
      <c r="T3" s="30"/>
      <c r="U3" s="30"/>
      <c r="V3" s="30"/>
      <c r="W3" s="3"/>
      <c r="X3" s="3"/>
    </row>
    <row r="4" spans="1:25" ht="18.899999999999999" customHeight="1" thickBot="1" x14ac:dyDescent="0.35">
      <c r="A4" s="16"/>
      <c r="B4" s="213" t="str">
        <f>Deelnemers!G18</f>
        <v>Poule D</v>
      </c>
      <c r="C4" s="214"/>
      <c r="D4" s="86" t="s">
        <v>3</v>
      </c>
      <c r="E4" s="57" t="s">
        <v>0</v>
      </c>
      <c r="F4" s="57" t="s">
        <v>30</v>
      </c>
      <c r="G4" s="16"/>
      <c r="H4" s="144" t="s">
        <v>64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T4" s="143"/>
      <c r="U4" s="16"/>
      <c r="V4" s="16"/>
      <c r="Y4" s="4"/>
    </row>
    <row r="5" spans="1:25" ht="18.899999999999999" customHeight="1" thickBot="1" x14ac:dyDescent="0.35">
      <c r="A5" s="140">
        <v>1</v>
      </c>
      <c r="B5" s="215" t="str">
        <f>Deelnemers!G19</f>
        <v>Sean van Buren</v>
      </c>
      <c r="C5" s="216"/>
      <c r="D5" s="87">
        <f>Deelnemers!H19</f>
        <v>1.712</v>
      </c>
      <c r="E5" s="88">
        <f>Deelnemers!I19</f>
        <v>57</v>
      </c>
      <c r="F5" s="87" t="str">
        <f>Deelnemers!J19</f>
        <v>3 X 19</v>
      </c>
      <c r="G5" s="62"/>
      <c r="H5" s="179" t="s">
        <v>62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6"/>
      <c r="U5" s="16"/>
      <c r="V5" s="15"/>
      <c r="W5" s="9"/>
    </row>
    <row r="6" spans="1:25" ht="18.899999999999999" customHeight="1" thickBot="1" x14ac:dyDescent="0.35">
      <c r="A6" s="102"/>
      <c r="B6" s="177"/>
      <c r="C6" s="178"/>
      <c r="D6" s="141"/>
      <c r="E6" s="109"/>
      <c r="F6" s="142"/>
      <c r="G6" s="2"/>
      <c r="H6" s="2"/>
      <c r="I6" s="2"/>
      <c r="J6" s="16"/>
      <c r="K6" s="16"/>
      <c r="L6" s="16"/>
      <c r="M6" s="16"/>
      <c r="N6" s="16"/>
      <c r="O6" s="16"/>
      <c r="P6" s="16"/>
      <c r="Q6" s="21"/>
      <c r="R6" s="21"/>
      <c r="S6" s="21"/>
      <c r="T6" s="21"/>
      <c r="U6" s="21"/>
      <c r="V6" s="21"/>
      <c r="W6" s="1"/>
      <c r="Y6" s="5"/>
    </row>
    <row r="7" spans="1:25" ht="18.899999999999999" customHeight="1" thickBot="1" x14ac:dyDescent="0.35">
      <c r="A7" s="140">
        <v>2</v>
      </c>
      <c r="B7" s="182" t="str">
        <f>Deelnemers!G21</f>
        <v>Dylan Sanders</v>
      </c>
      <c r="C7" s="183"/>
      <c r="D7" s="87">
        <f>Deelnemers!H21</f>
        <v>1.617</v>
      </c>
      <c r="E7" s="88">
        <f>Deelnemers!I21</f>
        <v>54</v>
      </c>
      <c r="F7" s="87" t="str">
        <f>Deelnemers!J21</f>
        <v>3 X 18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5"/>
      <c r="S7" s="16"/>
      <c r="T7" s="16"/>
      <c r="U7" s="16"/>
      <c r="V7" s="15"/>
      <c r="W7" s="10"/>
      <c r="Y7" s="5"/>
    </row>
    <row r="8" spans="1:25" ht="18.899999999999999" customHeight="1" thickBot="1" x14ac:dyDescent="0.35">
      <c r="A8" s="102"/>
      <c r="B8" s="177"/>
      <c r="C8" s="178"/>
      <c r="D8" s="89"/>
      <c r="E8" s="62"/>
      <c r="F8" s="90"/>
      <c r="G8" s="16"/>
      <c r="H8" s="16"/>
      <c r="I8" s="16"/>
      <c r="J8" s="16"/>
      <c r="K8" s="16"/>
      <c r="L8" s="16"/>
      <c r="M8" s="16"/>
      <c r="N8" s="16"/>
      <c r="O8" s="16"/>
      <c r="P8" s="16"/>
      <c r="Q8" s="21"/>
      <c r="R8" s="21"/>
      <c r="S8" s="21"/>
      <c r="T8" s="21"/>
      <c r="U8" s="21"/>
      <c r="V8" s="21"/>
      <c r="W8" s="1"/>
      <c r="Y8" s="5"/>
    </row>
    <row r="9" spans="1:25" ht="18.899999999999999" customHeight="1" thickBot="1" x14ac:dyDescent="0.35">
      <c r="A9" s="140">
        <v>3</v>
      </c>
      <c r="B9" s="184" t="str">
        <f>Deelnemers!G23</f>
        <v>Britta Nijland</v>
      </c>
      <c r="C9" s="185"/>
      <c r="D9" s="87">
        <f>Deelnemers!H23</f>
        <v>0.84099999999999997</v>
      </c>
      <c r="E9" s="88">
        <f>Deelnemers!I23</f>
        <v>30</v>
      </c>
      <c r="F9" s="87" t="str">
        <f>Deelnemers!J23</f>
        <v>3 x10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5"/>
      <c r="S9" s="16"/>
      <c r="T9" s="16"/>
      <c r="U9" s="16"/>
      <c r="V9" s="15"/>
      <c r="W9" s="10"/>
      <c r="Y9" s="6"/>
    </row>
    <row r="10" spans="1:25" ht="18.899999999999999" customHeight="1" thickBot="1" x14ac:dyDescent="0.35">
      <c r="A10" s="102"/>
      <c r="B10" s="186"/>
      <c r="C10" s="187"/>
      <c r="D10" s="91"/>
      <c r="E10" s="92"/>
      <c r="F10" s="90"/>
      <c r="G10" s="16"/>
      <c r="H10" s="16"/>
      <c r="I10" s="16"/>
      <c r="J10" s="16"/>
      <c r="K10" s="16"/>
      <c r="L10" s="16"/>
      <c r="M10" s="20"/>
      <c r="N10" s="16"/>
      <c r="O10" s="16"/>
      <c r="P10" s="16"/>
      <c r="Q10" s="21"/>
      <c r="R10" s="21"/>
      <c r="S10" s="21"/>
      <c r="T10" s="21"/>
      <c r="U10" s="21"/>
      <c r="V10" s="21"/>
      <c r="W10" s="1"/>
    </row>
    <row r="11" spans="1:25" ht="18.899999999999999" customHeight="1" thickBot="1" x14ac:dyDescent="0.35">
      <c r="A11" s="140">
        <v>4</v>
      </c>
      <c r="B11" s="211" t="str">
        <f>Deelnemers!G25</f>
        <v>Jelle van Amerongen</v>
      </c>
      <c r="C11" s="212"/>
      <c r="D11" s="87">
        <f>Deelnemers!H25</f>
        <v>0.8</v>
      </c>
      <c r="E11" s="88">
        <f>Deelnemers!I25</f>
        <v>30</v>
      </c>
      <c r="F11" s="87" t="str">
        <f>Deelnemers!J25</f>
        <v>3 X 10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5"/>
      <c r="S11" s="16"/>
      <c r="T11" s="16"/>
      <c r="U11" s="16"/>
      <c r="V11" s="15"/>
      <c r="W11" s="10"/>
    </row>
    <row r="12" spans="1:25" ht="18.899999999999999" customHeight="1" thickBot="1" x14ac:dyDescent="0.35">
      <c r="A12" s="102"/>
      <c r="B12" s="177"/>
      <c r="C12" s="178"/>
      <c r="D12" s="89"/>
      <c r="E12" s="62"/>
      <c r="F12" s="9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1"/>
      <c r="R12" s="21"/>
      <c r="S12" s="21"/>
      <c r="T12" s="21"/>
      <c r="U12" s="21"/>
      <c r="V12" s="21"/>
      <c r="W12" s="1"/>
      <c r="Y12" s="5"/>
    </row>
    <row r="13" spans="1:25" ht="18.899999999999999" customHeight="1" thickBot="1" x14ac:dyDescent="0.35">
      <c r="A13" s="140">
        <v>5</v>
      </c>
      <c r="B13" s="206" t="str">
        <f>Deelnemers!G27</f>
        <v>Jan Marten Gnodde</v>
      </c>
      <c r="C13" s="207"/>
      <c r="D13" s="44">
        <f>Deelnemers!H27</f>
        <v>0.53500000000000003</v>
      </c>
      <c r="E13" s="14">
        <f>Deelnemers!I27</f>
        <v>24</v>
      </c>
      <c r="F13" s="44" t="str">
        <f>Deelnemers!J27</f>
        <v>3 x 8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5" ht="18.899999999999999" customHeight="1" thickBot="1" x14ac:dyDescent="0.35">
      <c r="A14" s="16"/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5" ht="18.899999999999999" customHeight="1" thickBot="1" x14ac:dyDescent="0.35">
      <c r="A15" s="140">
        <v>6</v>
      </c>
      <c r="B15" s="267" t="str">
        <f>Deelnemers!G29</f>
        <v>Kas Meinema</v>
      </c>
      <c r="C15" s="268"/>
      <c r="D15" s="44">
        <f>Deelnemers!H29</f>
        <v>0.7</v>
      </c>
      <c r="E15" s="14">
        <f>Deelnemers!I29</f>
        <v>27</v>
      </c>
      <c r="F15" s="44" t="str">
        <f>Deelnemers!J29</f>
        <v>3 x 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5" ht="18.899999999999999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5" ht="18.899999999999999" customHeight="1" x14ac:dyDescent="0.3">
      <c r="A17" s="16"/>
      <c r="B17" s="126" t="s">
        <v>60</v>
      </c>
      <c r="C17" s="127">
        <f>D5</f>
        <v>1.712</v>
      </c>
      <c r="D17" s="93" t="s">
        <v>0</v>
      </c>
      <c r="E17" s="93" t="s">
        <v>1</v>
      </c>
      <c r="F17" s="93" t="s">
        <v>2</v>
      </c>
      <c r="G17" s="94" t="s">
        <v>4</v>
      </c>
      <c r="H17" s="93" t="s">
        <v>29</v>
      </c>
      <c r="I17" s="95" t="s">
        <v>61</v>
      </c>
      <c r="J17" s="131" t="s">
        <v>5</v>
      </c>
      <c r="K17" s="134"/>
      <c r="L17" s="96"/>
      <c r="M17" s="126" t="s">
        <v>60</v>
      </c>
      <c r="N17" s="128">
        <f>D7</f>
        <v>1.617</v>
      </c>
      <c r="O17" s="93" t="s">
        <v>0</v>
      </c>
      <c r="P17" s="93" t="s">
        <v>1</v>
      </c>
      <c r="Q17" s="93" t="s">
        <v>2</v>
      </c>
      <c r="R17" s="94" t="s">
        <v>4</v>
      </c>
      <c r="S17" s="93" t="s">
        <v>29</v>
      </c>
      <c r="T17" s="95" t="s">
        <v>61</v>
      </c>
      <c r="U17" s="95" t="s">
        <v>5</v>
      </c>
      <c r="V17" s="16"/>
    </row>
    <row r="18" spans="1:25" ht="18.899999999999999" customHeight="1" x14ac:dyDescent="0.35">
      <c r="A18" s="140">
        <f>A5</f>
        <v>1</v>
      </c>
      <c r="B18" s="201" t="str">
        <f>B5</f>
        <v>Sean van Buren</v>
      </c>
      <c r="C18" s="201"/>
      <c r="D18" s="97">
        <f>E5</f>
        <v>57</v>
      </c>
      <c r="E18" s="97">
        <f>SUM(E19:E21)</f>
        <v>57</v>
      </c>
      <c r="F18" s="97">
        <f>SUM(F19:F21)</f>
        <v>35</v>
      </c>
      <c r="G18" s="98">
        <f>IF(F18=0,"",E18/F18)</f>
        <v>1.6285714285714286</v>
      </c>
      <c r="H18" s="99">
        <f>SUM(H19,H20,H21)</f>
        <v>6</v>
      </c>
      <c r="I18" s="107">
        <v>0</v>
      </c>
      <c r="J18" s="132">
        <v>6</v>
      </c>
      <c r="K18" s="137"/>
      <c r="L18" s="100">
        <v>2</v>
      </c>
      <c r="M18" s="189" t="str">
        <f>B7</f>
        <v>Dylan Sanders</v>
      </c>
      <c r="N18" s="190"/>
      <c r="O18" s="97">
        <f>E7</f>
        <v>54</v>
      </c>
      <c r="P18" s="97">
        <f>SUM(P19:P21)</f>
        <v>32</v>
      </c>
      <c r="Q18" s="97">
        <f>SUM(Q19:Q21)</f>
        <v>33</v>
      </c>
      <c r="R18" s="98">
        <f>IF(Q18=0,"",P18/Q18)</f>
        <v>0.96969696969696972</v>
      </c>
      <c r="S18" s="99">
        <f>SUM(S19,S20,S21)</f>
        <v>0</v>
      </c>
      <c r="T18" s="107">
        <v>0</v>
      </c>
      <c r="U18" s="107">
        <v>0</v>
      </c>
      <c r="V18" s="16"/>
      <c r="Y18" s="7"/>
    </row>
    <row r="19" spans="1:25" ht="18.899999999999999" customHeight="1" x14ac:dyDescent="0.35">
      <c r="A19" s="16"/>
      <c r="B19" s="15"/>
      <c r="C19" s="16" t="s">
        <v>14</v>
      </c>
      <c r="D19" s="97">
        <f>D18/3</f>
        <v>19</v>
      </c>
      <c r="E19" s="68">
        <v>19</v>
      </c>
      <c r="F19" s="68">
        <v>10</v>
      </c>
      <c r="G19" s="98">
        <f t="shared" ref="G19:G21" si="0">IF(F19=0,"",E19/F19)</f>
        <v>1.9</v>
      </c>
      <c r="H19" s="39">
        <v>2</v>
      </c>
      <c r="I19" s="16"/>
      <c r="J19" s="16"/>
      <c r="K19" s="16"/>
      <c r="L19" s="108"/>
      <c r="M19" s="15"/>
      <c r="N19" s="16" t="s">
        <v>14</v>
      </c>
      <c r="O19" s="97">
        <f>O18/3</f>
        <v>18</v>
      </c>
      <c r="P19" s="68">
        <v>2</v>
      </c>
      <c r="Q19" s="97">
        <v>9</v>
      </c>
      <c r="R19" s="98">
        <f>IF(Q19=0,"",P19/Q19)</f>
        <v>0.22222222222222221</v>
      </c>
      <c r="S19" s="39">
        <v>0</v>
      </c>
      <c r="T19" s="48"/>
      <c r="U19" s="16"/>
      <c r="V19" s="16"/>
      <c r="Y19" s="7"/>
    </row>
    <row r="20" spans="1:25" ht="18.899999999999999" customHeight="1" x14ac:dyDescent="0.35">
      <c r="A20" s="16"/>
      <c r="B20" s="16"/>
      <c r="C20" s="16" t="s">
        <v>15</v>
      </c>
      <c r="D20" s="97">
        <f>D18/3</f>
        <v>19</v>
      </c>
      <c r="E20" s="68">
        <v>19</v>
      </c>
      <c r="F20" s="68">
        <v>12</v>
      </c>
      <c r="G20" s="98">
        <f t="shared" si="0"/>
        <v>1.5833333333333333</v>
      </c>
      <c r="H20" s="39">
        <v>2</v>
      </c>
      <c r="I20" s="16"/>
      <c r="J20" s="16"/>
      <c r="K20" s="16"/>
      <c r="L20" s="62"/>
      <c r="M20" s="16"/>
      <c r="N20" s="16" t="s">
        <v>15</v>
      </c>
      <c r="O20" s="97">
        <f>O18/3</f>
        <v>18</v>
      </c>
      <c r="P20" s="68">
        <v>14</v>
      </c>
      <c r="Q20" s="97">
        <f>F20</f>
        <v>12</v>
      </c>
      <c r="R20" s="98">
        <f t="shared" ref="R20:R21" si="1">IF(Q20=0,"",P20/Q20)</f>
        <v>1.1666666666666667</v>
      </c>
      <c r="S20" s="39">
        <v>0</v>
      </c>
      <c r="T20" s="48"/>
      <c r="U20" s="16"/>
      <c r="V20" s="16"/>
      <c r="Y20" s="7"/>
    </row>
    <row r="21" spans="1:25" ht="18.899999999999999" customHeight="1" x14ac:dyDescent="0.35">
      <c r="A21" s="16"/>
      <c r="B21" s="16"/>
      <c r="C21" s="16" t="s">
        <v>16</v>
      </c>
      <c r="D21" s="97">
        <f>D18/3</f>
        <v>19</v>
      </c>
      <c r="E21" s="68">
        <v>19</v>
      </c>
      <c r="F21" s="68">
        <v>13</v>
      </c>
      <c r="G21" s="98">
        <f t="shared" si="0"/>
        <v>1.4615384615384615</v>
      </c>
      <c r="H21" s="39">
        <v>2</v>
      </c>
      <c r="I21" s="16"/>
      <c r="J21" s="16"/>
      <c r="K21" s="16"/>
      <c r="L21" s="62"/>
      <c r="M21" s="16"/>
      <c r="N21" s="16" t="s">
        <v>16</v>
      </c>
      <c r="O21" s="97">
        <f>O18/3</f>
        <v>18</v>
      </c>
      <c r="P21" s="68">
        <v>16</v>
      </c>
      <c r="Q21" s="97">
        <v>12</v>
      </c>
      <c r="R21" s="98">
        <f t="shared" si="1"/>
        <v>1.3333333333333333</v>
      </c>
      <c r="S21" s="39">
        <v>0</v>
      </c>
      <c r="T21" s="48"/>
      <c r="U21" s="16"/>
      <c r="V21" s="16"/>
      <c r="Y21" s="7"/>
    </row>
    <row r="22" spans="1:25" ht="18.899999999999999" customHeight="1" x14ac:dyDescent="0.35">
      <c r="A22" s="16"/>
      <c r="B22" s="16"/>
      <c r="C22" s="16"/>
      <c r="D22" s="101"/>
      <c r="E22" s="102"/>
      <c r="F22" s="102"/>
      <c r="G22" s="103"/>
      <c r="H22" s="104"/>
      <c r="I22" s="16"/>
      <c r="J22" s="16"/>
      <c r="K22" s="16"/>
      <c r="L22" s="62"/>
      <c r="M22" s="16"/>
      <c r="N22" s="16"/>
      <c r="O22" s="101"/>
      <c r="P22" s="102"/>
      <c r="Q22" s="102"/>
      <c r="R22" s="103"/>
      <c r="S22" s="104"/>
      <c r="T22" s="21"/>
      <c r="U22" s="16"/>
      <c r="V22" s="16"/>
      <c r="Y22" s="7"/>
    </row>
    <row r="23" spans="1:25" ht="18.899999999999999" customHeight="1" x14ac:dyDescent="0.3">
      <c r="A23" s="16"/>
      <c r="B23" s="126" t="s">
        <v>60</v>
      </c>
      <c r="C23" s="128">
        <f>D13</f>
        <v>0.53500000000000003</v>
      </c>
      <c r="D23" s="93" t="s">
        <v>0</v>
      </c>
      <c r="E23" s="93" t="s">
        <v>1</v>
      </c>
      <c r="F23" s="93" t="s">
        <v>2</v>
      </c>
      <c r="G23" s="94" t="s">
        <v>4</v>
      </c>
      <c r="H23" s="93" t="s">
        <v>29</v>
      </c>
      <c r="I23" s="95" t="s">
        <v>61</v>
      </c>
      <c r="J23" s="131" t="s">
        <v>5</v>
      </c>
      <c r="K23" s="134"/>
      <c r="L23" s="138"/>
      <c r="M23" s="126" t="s">
        <v>60</v>
      </c>
      <c r="N23" s="128">
        <f>D5</f>
        <v>1.712</v>
      </c>
      <c r="O23" s="105" t="s">
        <v>0</v>
      </c>
      <c r="P23" s="93" t="s">
        <v>1</v>
      </c>
      <c r="Q23" s="93" t="s">
        <v>2</v>
      </c>
      <c r="R23" s="94" t="s">
        <v>4</v>
      </c>
      <c r="S23" s="93" t="s">
        <v>29</v>
      </c>
      <c r="T23" s="95" t="s">
        <v>61</v>
      </c>
      <c r="U23" s="95" t="s">
        <v>5</v>
      </c>
      <c r="V23" s="16"/>
    </row>
    <row r="24" spans="1:25" ht="18.899999999999999" customHeight="1" x14ac:dyDescent="0.3">
      <c r="A24" s="140">
        <v>5</v>
      </c>
      <c r="B24" s="188" t="str">
        <f>B13</f>
        <v>Jan Marten Gnodde</v>
      </c>
      <c r="C24" s="188"/>
      <c r="D24" s="97">
        <f>E13</f>
        <v>24</v>
      </c>
      <c r="E24" s="97">
        <f>SUM(E25:E27)</f>
        <v>0</v>
      </c>
      <c r="F24" s="97">
        <f>SUM(F25:F27)</f>
        <v>0</v>
      </c>
      <c r="G24" s="98" t="str">
        <f>IF(F24=0,"",E24/F24)</f>
        <v/>
      </c>
      <c r="H24" s="99">
        <f>SUM(H25,H26,H27)</f>
        <v>0</v>
      </c>
      <c r="I24" s="107"/>
      <c r="J24" s="132"/>
      <c r="K24" s="137"/>
      <c r="L24" s="100">
        <f>A18</f>
        <v>1</v>
      </c>
      <c r="M24" s="200" t="str">
        <f>B5</f>
        <v>Sean van Buren</v>
      </c>
      <c r="N24" s="201"/>
      <c r="O24" s="97">
        <f>E5</f>
        <v>57</v>
      </c>
      <c r="P24" s="97">
        <f>SUM(P25:P27)</f>
        <v>0</v>
      </c>
      <c r="Q24" s="97">
        <f>SUM(Q25:Q27)</f>
        <v>0</v>
      </c>
      <c r="R24" s="98" t="str">
        <f>IF(Q24=0,"",P24/Q24)</f>
        <v/>
      </c>
      <c r="S24" s="99">
        <f>SUM(S25,S26,S27)</f>
        <v>0</v>
      </c>
      <c r="T24" s="107"/>
      <c r="U24" s="107"/>
      <c r="V24" s="16"/>
    </row>
    <row r="25" spans="1:25" ht="18.899999999999999" customHeight="1" x14ac:dyDescent="0.3">
      <c r="A25" s="16"/>
      <c r="B25" s="15"/>
      <c r="C25" s="16" t="s">
        <v>14</v>
      </c>
      <c r="D25" s="97">
        <v>7</v>
      </c>
      <c r="E25" s="68"/>
      <c r="F25" s="68"/>
      <c r="G25" s="98" t="str">
        <f t="shared" ref="G25:G27" si="2">IF(F25=0,"",E25/F25)</f>
        <v/>
      </c>
      <c r="H25" s="39"/>
      <c r="I25" s="16"/>
      <c r="J25" s="16"/>
      <c r="K25" s="16"/>
      <c r="L25" s="108"/>
      <c r="M25" s="15"/>
      <c r="N25" s="16" t="s">
        <v>14</v>
      </c>
      <c r="O25" s="97">
        <f>O24/3</f>
        <v>19</v>
      </c>
      <c r="P25" s="68"/>
      <c r="Q25" s="97">
        <f>F25</f>
        <v>0</v>
      </c>
      <c r="R25" s="98" t="str">
        <f>IF(Q25=0,"",P25/Q25)</f>
        <v/>
      </c>
      <c r="S25" s="39"/>
      <c r="T25" s="48"/>
      <c r="U25" s="16"/>
      <c r="V25" s="16"/>
    </row>
    <row r="26" spans="1:25" ht="18.899999999999999" customHeight="1" x14ac:dyDescent="0.3">
      <c r="A26" s="16"/>
      <c r="B26" s="16"/>
      <c r="C26" s="16" t="s">
        <v>15</v>
      </c>
      <c r="D26" s="97">
        <f>D25</f>
        <v>7</v>
      </c>
      <c r="E26" s="68"/>
      <c r="F26" s="68"/>
      <c r="G26" s="98" t="str">
        <f t="shared" si="2"/>
        <v/>
      </c>
      <c r="H26" s="39"/>
      <c r="I26" s="16"/>
      <c r="J26" s="16"/>
      <c r="K26" s="16"/>
      <c r="L26" s="62"/>
      <c r="M26" s="16"/>
      <c r="N26" s="16" t="s">
        <v>15</v>
      </c>
      <c r="O26" s="97">
        <f>O24/3</f>
        <v>19</v>
      </c>
      <c r="P26" s="68"/>
      <c r="Q26" s="97">
        <f>F26</f>
        <v>0</v>
      </c>
      <c r="R26" s="98" t="str">
        <f t="shared" ref="R26:R27" si="3">IF(Q26=0,"",P26/Q26)</f>
        <v/>
      </c>
      <c r="S26" s="39"/>
      <c r="T26" s="48"/>
      <c r="U26" s="16"/>
      <c r="V26" s="16"/>
    </row>
    <row r="27" spans="1:25" ht="18.899999999999999" customHeight="1" x14ac:dyDescent="0.3">
      <c r="A27" s="16"/>
      <c r="B27" s="16"/>
      <c r="C27" s="16" t="s">
        <v>16</v>
      </c>
      <c r="D27" s="97">
        <f>D26</f>
        <v>7</v>
      </c>
      <c r="E27" s="68"/>
      <c r="F27" s="68"/>
      <c r="G27" s="98" t="str">
        <f t="shared" si="2"/>
        <v/>
      </c>
      <c r="H27" s="39"/>
      <c r="I27" s="16"/>
      <c r="J27" s="16"/>
      <c r="K27" s="16"/>
      <c r="L27" s="62"/>
      <c r="M27" s="16"/>
      <c r="N27" s="16" t="s">
        <v>16</v>
      </c>
      <c r="O27" s="97">
        <f>O24/3</f>
        <v>19</v>
      </c>
      <c r="P27" s="68"/>
      <c r="Q27" s="97">
        <f>F27</f>
        <v>0</v>
      </c>
      <c r="R27" s="98" t="str">
        <f t="shared" si="3"/>
        <v/>
      </c>
      <c r="S27" s="39"/>
      <c r="T27" s="48"/>
      <c r="U27" s="16"/>
      <c r="V27" s="16"/>
    </row>
    <row r="28" spans="1:25" ht="18.899999999999999" customHeight="1" x14ac:dyDescent="0.35">
      <c r="A28" s="16"/>
      <c r="B28" s="16"/>
      <c r="C28" s="16"/>
      <c r="D28" s="62"/>
      <c r="E28" s="16"/>
      <c r="F28" s="16"/>
      <c r="G28" s="22"/>
      <c r="H28" s="21"/>
      <c r="I28" s="16"/>
      <c r="J28" s="16"/>
      <c r="K28" s="16"/>
      <c r="L28" s="62"/>
      <c r="M28" s="16"/>
      <c r="N28" s="16"/>
      <c r="O28" s="62"/>
      <c r="P28" s="16"/>
      <c r="Q28" s="16"/>
      <c r="R28" s="22"/>
      <c r="S28" s="21"/>
      <c r="T28" s="21"/>
      <c r="U28" s="16"/>
      <c r="V28" s="16"/>
      <c r="Y28" s="7"/>
    </row>
    <row r="29" spans="1:25" ht="18.899999999999999" customHeight="1" x14ac:dyDescent="0.35">
      <c r="A29" s="16"/>
      <c r="B29" s="16"/>
      <c r="C29" s="16"/>
      <c r="D29" s="62"/>
      <c r="E29" s="16"/>
      <c r="F29" s="16"/>
      <c r="G29" s="22"/>
      <c r="H29" s="21"/>
      <c r="I29" s="16"/>
      <c r="J29" s="16"/>
      <c r="K29" s="16"/>
      <c r="L29" s="62"/>
      <c r="M29" s="16"/>
      <c r="N29" s="16"/>
      <c r="O29" s="62"/>
      <c r="P29" s="16"/>
      <c r="Q29" s="16"/>
      <c r="R29" s="22"/>
      <c r="S29" s="21"/>
      <c r="T29" s="21"/>
      <c r="U29" s="16"/>
      <c r="V29" s="16"/>
      <c r="Y29" s="7"/>
    </row>
    <row r="30" spans="1:25" ht="18.899999999999999" customHeight="1" x14ac:dyDescent="0.3">
      <c r="A30" s="16"/>
      <c r="B30" s="126" t="s">
        <v>60</v>
      </c>
      <c r="C30" s="128">
        <f>D11</f>
        <v>0.8</v>
      </c>
      <c r="D30" s="93" t="s">
        <v>0</v>
      </c>
      <c r="E30" s="93" t="s">
        <v>1</v>
      </c>
      <c r="F30" s="93" t="s">
        <v>2</v>
      </c>
      <c r="G30" s="94" t="s">
        <v>4</v>
      </c>
      <c r="H30" s="93" t="s">
        <v>29</v>
      </c>
      <c r="I30" s="95" t="s">
        <v>61</v>
      </c>
      <c r="J30" s="131" t="s">
        <v>5</v>
      </c>
      <c r="K30" s="134"/>
      <c r="L30" s="138"/>
      <c r="M30" s="126" t="s">
        <v>60</v>
      </c>
      <c r="N30" s="128">
        <f>D13</f>
        <v>0.53500000000000003</v>
      </c>
      <c r="O30" s="105" t="s">
        <v>0</v>
      </c>
      <c r="P30" s="93" t="s">
        <v>1</v>
      </c>
      <c r="Q30" s="93" t="s">
        <v>2</v>
      </c>
      <c r="R30" s="94" t="s">
        <v>4</v>
      </c>
      <c r="S30" s="93" t="s">
        <v>29</v>
      </c>
      <c r="T30" s="95" t="s">
        <v>61</v>
      </c>
      <c r="U30" s="95" t="s">
        <v>5</v>
      </c>
      <c r="V30" s="16"/>
    </row>
    <row r="31" spans="1:25" ht="18.899999999999999" customHeight="1" x14ac:dyDescent="0.3">
      <c r="A31" s="140">
        <v>4</v>
      </c>
      <c r="B31" s="195" t="str">
        <f>B11</f>
        <v>Jelle van Amerongen</v>
      </c>
      <c r="C31" s="196"/>
      <c r="D31" s="97">
        <f>E11</f>
        <v>30</v>
      </c>
      <c r="E31" s="97">
        <f>SUM(E32:E34)</f>
        <v>25</v>
      </c>
      <c r="F31" s="97">
        <f>SUM(F32:F34)</f>
        <v>34</v>
      </c>
      <c r="G31" s="98">
        <f>IF(F31=0,"",E31/F31)</f>
        <v>0.73529411764705888</v>
      </c>
      <c r="H31" s="99">
        <f>SUM(H32,H33,H34)</f>
        <v>2</v>
      </c>
      <c r="I31" s="107">
        <v>0</v>
      </c>
      <c r="J31" s="132">
        <v>2</v>
      </c>
      <c r="K31" s="137"/>
      <c r="L31" s="100">
        <v>5</v>
      </c>
      <c r="M31" s="194" t="str">
        <f>B13</f>
        <v>Jan Marten Gnodde</v>
      </c>
      <c r="N31" s="188"/>
      <c r="O31" s="97">
        <f>E13</f>
        <v>24</v>
      </c>
      <c r="P31" s="97">
        <f>SUM(P32:P34)</f>
        <v>21</v>
      </c>
      <c r="Q31" s="97">
        <f>SUM(Q32:Q34)</f>
        <v>35</v>
      </c>
      <c r="R31" s="98">
        <f>IF(Q31=0,"",P31/Q31)</f>
        <v>0.6</v>
      </c>
      <c r="S31" s="99">
        <f>SUM(S32,S33,S34)</f>
        <v>4</v>
      </c>
      <c r="T31" s="107">
        <v>1</v>
      </c>
      <c r="U31" s="107">
        <v>5</v>
      </c>
      <c r="V31" s="16"/>
    </row>
    <row r="32" spans="1:25" ht="18.899999999999999" customHeight="1" x14ac:dyDescent="0.3">
      <c r="A32" s="16"/>
      <c r="B32" s="15"/>
      <c r="C32" s="16" t="s">
        <v>14</v>
      </c>
      <c r="D32" s="97">
        <f>D31/3</f>
        <v>10</v>
      </c>
      <c r="E32" s="68">
        <v>10</v>
      </c>
      <c r="F32" s="68">
        <v>15</v>
      </c>
      <c r="G32" s="98">
        <f t="shared" ref="G32:G34" si="4">IF(F32=0,"",E32/F32)</f>
        <v>0.66666666666666663</v>
      </c>
      <c r="H32" s="39">
        <v>2</v>
      </c>
      <c r="I32" s="16"/>
      <c r="J32" s="16"/>
      <c r="K32" s="16"/>
      <c r="L32" s="108"/>
      <c r="M32" s="15"/>
      <c r="N32" s="16" t="s">
        <v>14</v>
      </c>
      <c r="O32" s="97">
        <f>O31/3</f>
        <v>8</v>
      </c>
      <c r="P32" s="68">
        <v>5</v>
      </c>
      <c r="Q32" s="97">
        <f>F32</f>
        <v>15</v>
      </c>
      <c r="R32" s="98">
        <f>IF(Q32=0,"",P32/Q32)</f>
        <v>0.33333333333333331</v>
      </c>
      <c r="S32" s="39">
        <v>0</v>
      </c>
      <c r="T32" s="48"/>
      <c r="U32" s="67"/>
      <c r="V32" s="16"/>
    </row>
    <row r="33" spans="1:25" ht="18.899999999999999" customHeight="1" x14ac:dyDescent="0.3">
      <c r="A33" s="16"/>
      <c r="B33" s="16"/>
      <c r="C33" s="16" t="s">
        <v>15</v>
      </c>
      <c r="D33" s="97">
        <f>D31/3</f>
        <v>10</v>
      </c>
      <c r="E33" s="68">
        <v>7</v>
      </c>
      <c r="F33" s="68">
        <v>13</v>
      </c>
      <c r="G33" s="98">
        <f t="shared" si="4"/>
        <v>0.53846153846153844</v>
      </c>
      <c r="H33" s="39">
        <v>0</v>
      </c>
      <c r="I33" s="16"/>
      <c r="J33" s="16"/>
      <c r="K33" s="16"/>
      <c r="L33" s="62"/>
      <c r="M33" s="16"/>
      <c r="N33" s="16" t="s">
        <v>15</v>
      </c>
      <c r="O33" s="97">
        <f>O31/3</f>
        <v>8</v>
      </c>
      <c r="P33" s="68">
        <v>8</v>
      </c>
      <c r="Q33" s="97">
        <f>F33</f>
        <v>13</v>
      </c>
      <c r="R33" s="98">
        <f t="shared" ref="R33:R34" si="5">IF(Q33=0,"",P33/Q33)</f>
        <v>0.61538461538461542</v>
      </c>
      <c r="S33" s="39">
        <v>2</v>
      </c>
      <c r="T33" s="48"/>
      <c r="U33" s="67"/>
      <c r="V33" s="16"/>
    </row>
    <row r="34" spans="1:25" ht="18.899999999999999" customHeight="1" x14ac:dyDescent="0.3">
      <c r="A34" s="16"/>
      <c r="B34" s="16"/>
      <c r="C34" s="16" t="s">
        <v>16</v>
      </c>
      <c r="D34" s="97">
        <f>D31/3</f>
        <v>10</v>
      </c>
      <c r="E34" s="68">
        <v>8</v>
      </c>
      <c r="F34" s="68">
        <v>6</v>
      </c>
      <c r="G34" s="98">
        <f t="shared" si="4"/>
        <v>1.3333333333333333</v>
      </c>
      <c r="H34" s="39">
        <v>0</v>
      </c>
      <c r="I34" s="16"/>
      <c r="J34" s="16"/>
      <c r="K34" s="16"/>
      <c r="L34" s="62"/>
      <c r="M34" s="16"/>
      <c r="N34" s="16" t="s">
        <v>16</v>
      </c>
      <c r="O34" s="97">
        <f>O31/3</f>
        <v>8</v>
      </c>
      <c r="P34" s="68">
        <v>8</v>
      </c>
      <c r="Q34" s="97">
        <v>7</v>
      </c>
      <c r="R34" s="98">
        <f t="shared" si="5"/>
        <v>1.1428571428571428</v>
      </c>
      <c r="S34" s="39">
        <v>2</v>
      </c>
      <c r="T34" s="48"/>
      <c r="U34" s="67"/>
      <c r="V34" s="16"/>
    </row>
    <row r="35" spans="1:25" ht="18.899999999999999" customHeight="1" x14ac:dyDescent="0.35">
      <c r="A35" s="16"/>
      <c r="B35" s="16"/>
      <c r="C35" s="16"/>
      <c r="D35" s="101"/>
      <c r="E35" s="102"/>
      <c r="F35" s="102"/>
      <c r="G35" s="103"/>
      <c r="H35" s="104"/>
      <c r="I35" s="16"/>
      <c r="J35" s="16"/>
      <c r="K35" s="16"/>
      <c r="L35" s="62"/>
      <c r="M35" s="16"/>
      <c r="N35" s="16"/>
      <c r="O35" s="101"/>
      <c r="P35" s="102"/>
      <c r="Q35" s="102"/>
      <c r="R35" s="103"/>
      <c r="S35" s="104"/>
      <c r="T35" s="21"/>
      <c r="U35" s="16"/>
      <c r="V35" s="16"/>
      <c r="Y35" s="7"/>
    </row>
    <row r="36" spans="1:25" ht="18.899999999999999" customHeight="1" x14ac:dyDescent="0.3">
      <c r="A36" s="16"/>
      <c r="B36" s="126" t="s">
        <v>60</v>
      </c>
      <c r="C36" s="128">
        <f>D7</f>
        <v>1.617</v>
      </c>
      <c r="D36" s="93" t="s">
        <v>0</v>
      </c>
      <c r="E36" s="93" t="s">
        <v>1</v>
      </c>
      <c r="F36" s="93" t="s">
        <v>2</v>
      </c>
      <c r="G36" s="94" t="s">
        <v>4</v>
      </c>
      <c r="H36" s="93" t="s">
        <v>29</v>
      </c>
      <c r="I36" s="95" t="s">
        <v>61</v>
      </c>
      <c r="J36" s="131" t="s">
        <v>5</v>
      </c>
      <c r="K36" s="134"/>
      <c r="L36" s="138"/>
      <c r="M36" s="126" t="s">
        <v>60</v>
      </c>
      <c r="N36" s="128">
        <f>D11</f>
        <v>0.8</v>
      </c>
      <c r="O36" s="105" t="s">
        <v>0</v>
      </c>
      <c r="P36" s="93" t="s">
        <v>1</v>
      </c>
      <c r="Q36" s="93" t="s">
        <v>2</v>
      </c>
      <c r="R36" s="94" t="s">
        <v>4</v>
      </c>
      <c r="S36" s="93" t="s">
        <v>29</v>
      </c>
      <c r="T36" s="95" t="s">
        <v>61</v>
      </c>
      <c r="U36" s="95" t="s">
        <v>5</v>
      </c>
      <c r="V36" s="16"/>
    </row>
    <row r="37" spans="1:25" ht="18.899999999999999" customHeight="1" thickBot="1" x14ac:dyDescent="0.35">
      <c r="A37" s="140">
        <v>2</v>
      </c>
      <c r="B37" s="202" t="str">
        <f>B7</f>
        <v>Dylan Sanders</v>
      </c>
      <c r="C37" s="203"/>
      <c r="D37" s="97">
        <f>E7</f>
        <v>54</v>
      </c>
      <c r="E37" s="97">
        <f>SUM(E38:E40)</f>
        <v>0</v>
      </c>
      <c r="F37" s="97">
        <f>SUM(F38:F40)</f>
        <v>0</v>
      </c>
      <c r="G37" s="98" t="str">
        <f>IF(F37=0,"",E37/F37)</f>
        <v/>
      </c>
      <c r="H37" s="99">
        <f>SUM(H38,H39,H40)</f>
        <v>0</v>
      </c>
      <c r="I37" s="107"/>
      <c r="J37" s="132"/>
      <c r="K37" s="137"/>
      <c r="L37" s="100">
        <v>4</v>
      </c>
      <c r="M37" s="204" t="str">
        <f>B11</f>
        <v>Jelle van Amerongen</v>
      </c>
      <c r="N37" s="205"/>
      <c r="O37" s="97">
        <f>E11</f>
        <v>30</v>
      </c>
      <c r="P37" s="97">
        <f>SUM(P38:P40)</f>
        <v>0</v>
      </c>
      <c r="Q37" s="97">
        <f>SUM(Q38:Q40)</f>
        <v>0</v>
      </c>
      <c r="R37" s="98" t="str">
        <f>IF(Q37=0,"",P37/Q37)</f>
        <v/>
      </c>
      <c r="S37" s="99">
        <f>SUM(S38,S39,S40)</f>
        <v>0</v>
      </c>
      <c r="T37" s="107"/>
      <c r="U37" s="107"/>
      <c r="V37" s="16"/>
    </row>
    <row r="38" spans="1:25" ht="18.899999999999999" customHeight="1" x14ac:dyDescent="0.3">
      <c r="A38" s="16"/>
      <c r="B38" s="15"/>
      <c r="C38" s="16" t="s">
        <v>14</v>
      </c>
      <c r="D38" s="97">
        <f>D37/3</f>
        <v>18</v>
      </c>
      <c r="E38" s="68"/>
      <c r="F38" s="68"/>
      <c r="G38" s="98" t="str">
        <f t="shared" ref="G38:G40" si="6">IF(F38=0,"",E38/F38)</f>
        <v/>
      </c>
      <c r="H38" s="39"/>
      <c r="I38" s="16"/>
      <c r="J38" s="16"/>
      <c r="K38" s="16"/>
      <c r="L38" s="108"/>
      <c r="M38" s="15"/>
      <c r="N38" s="16" t="s">
        <v>14</v>
      </c>
      <c r="O38" s="97">
        <f>O37/3</f>
        <v>10</v>
      </c>
      <c r="P38" s="39"/>
      <c r="Q38" s="97">
        <f>F38</f>
        <v>0</v>
      </c>
      <c r="R38" s="98" t="str">
        <f>IF(Q38=0,"",P38/Q38)</f>
        <v/>
      </c>
      <c r="S38" s="39"/>
      <c r="T38" s="48"/>
      <c r="U38" s="16"/>
      <c r="V38" s="16"/>
    </row>
    <row r="39" spans="1:25" ht="18.899999999999999" customHeight="1" x14ac:dyDescent="0.3">
      <c r="A39" s="16"/>
      <c r="B39" s="16"/>
      <c r="C39" s="16" t="s">
        <v>15</v>
      </c>
      <c r="D39" s="97">
        <f>D37/3</f>
        <v>18</v>
      </c>
      <c r="E39" s="68"/>
      <c r="F39" s="68"/>
      <c r="G39" s="98" t="str">
        <f t="shared" si="6"/>
        <v/>
      </c>
      <c r="H39" s="39"/>
      <c r="I39" s="16"/>
      <c r="J39" s="16"/>
      <c r="K39" s="16"/>
      <c r="L39" s="62"/>
      <c r="M39" s="16"/>
      <c r="N39" s="16" t="s">
        <v>15</v>
      </c>
      <c r="O39" s="97">
        <f>O37/3</f>
        <v>10</v>
      </c>
      <c r="P39" s="39"/>
      <c r="Q39" s="97">
        <f>F39</f>
        <v>0</v>
      </c>
      <c r="R39" s="98" t="str">
        <f t="shared" ref="R39:R40" si="7">IF(Q39=0,"",P39/Q39)</f>
        <v/>
      </c>
      <c r="S39" s="39"/>
      <c r="T39" s="48"/>
      <c r="U39" s="16"/>
      <c r="V39" s="16"/>
    </row>
    <row r="40" spans="1:25" ht="18.899999999999999" customHeight="1" x14ac:dyDescent="0.3">
      <c r="A40" s="16"/>
      <c r="B40" s="16"/>
      <c r="C40" s="16" t="s">
        <v>16</v>
      </c>
      <c r="D40" s="97">
        <f>D37/3</f>
        <v>18</v>
      </c>
      <c r="E40" s="68"/>
      <c r="F40" s="68"/>
      <c r="G40" s="98" t="str">
        <f t="shared" si="6"/>
        <v/>
      </c>
      <c r="H40" s="39"/>
      <c r="I40" s="16"/>
      <c r="J40" s="16"/>
      <c r="K40" s="16"/>
      <c r="L40" s="62"/>
      <c r="M40" s="16"/>
      <c r="N40" s="16" t="s">
        <v>16</v>
      </c>
      <c r="O40" s="97">
        <f>O37/3</f>
        <v>10</v>
      </c>
      <c r="P40" s="39"/>
      <c r="Q40" s="97">
        <f>F40</f>
        <v>0</v>
      </c>
      <c r="R40" s="98" t="str">
        <f t="shared" si="7"/>
        <v/>
      </c>
      <c r="S40" s="39"/>
      <c r="T40" s="48"/>
      <c r="U40" s="16"/>
      <c r="V40" s="16"/>
    </row>
    <row r="41" spans="1:25" ht="18.899999999999999" customHeight="1" x14ac:dyDescent="0.35">
      <c r="A41" s="16"/>
      <c r="B41" s="16"/>
      <c r="C41" s="16"/>
      <c r="D41" s="101"/>
      <c r="E41" s="102"/>
      <c r="F41" s="102"/>
      <c r="G41" s="103"/>
      <c r="H41" s="104"/>
      <c r="I41" s="16"/>
      <c r="J41" s="16"/>
      <c r="K41" s="16"/>
      <c r="L41" s="62"/>
      <c r="M41" s="16"/>
      <c r="N41" s="16"/>
      <c r="O41" s="101"/>
      <c r="P41" s="102"/>
      <c r="Q41" s="102"/>
      <c r="R41" s="103"/>
      <c r="S41" s="104"/>
      <c r="T41" s="21"/>
      <c r="U41" s="16"/>
      <c r="V41" s="16"/>
      <c r="Y41" s="7"/>
    </row>
    <row r="42" spans="1:25" ht="18.899999999999999" customHeight="1" x14ac:dyDescent="0.3">
      <c r="A42" s="16"/>
      <c r="B42" s="126" t="s">
        <v>60</v>
      </c>
      <c r="C42" s="128">
        <f>D5</f>
        <v>1.712</v>
      </c>
      <c r="D42" s="93" t="s">
        <v>0</v>
      </c>
      <c r="E42" s="93" t="s">
        <v>1</v>
      </c>
      <c r="F42" s="93" t="s">
        <v>2</v>
      </c>
      <c r="G42" s="94" t="s">
        <v>4</v>
      </c>
      <c r="H42" s="93" t="s">
        <v>29</v>
      </c>
      <c r="I42" s="95" t="s">
        <v>61</v>
      </c>
      <c r="J42" s="131" t="s">
        <v>5</v>
      </c>
      <c r="K42" s="134"/>
      <c r="L42" s="138"/>
      <c r="M42" s="126" t="s">
        <v>60</v>
      </c>
      <c r="N42" s="128">
        <f>D11</f>
        <v>0.8</v>
      </c>
      <c r="O42" s="105" t="s">
        <v>0</v>
      </c>
      <c r="P42" s="93" t="s">
        <v>1</v>
      </c>
      <c r="Q42" s="93" t="s">
        <v>2</v>
      </c>
      <c r="R42" s="94" t="s">
        <v>4</v>
      </c>
      <c r="S42" s="93" t="s">
        <v>29</v>
      </c>
      <c r="T42" s="95" t="s">
        <v>61</v>
      </c>
      <c r="U42" s="95" t="s">
        <v>5</v>
      </c>
      <c r="V42" s="16"/>
    </row>
    <row r="43" spans="1:25" ht="18.899999999999999" customHeight="1" thickBot="1" x14ac:dyDescent="0.35">
      <c r="A43" s="140">
        <f>L24</f>
        <v>1</v>
      </c>
      <c r="B43" s="201" t="str">
        <f>B5</f>
        <v>Sean van Buren</v>
      </c>
      <c r="C43" s="201"/>
      <c r="D43" s="97">
        <f>E5</f>
        <v>57</v>
      </c>
      <c r="E43" s="97">
        <f>SUM(E44:E46)</f>
        <v>0</v>
      </c>
      <c r="F43" s="97">
        <f>SUM(F44:F46)</f>
        <v>0</v>
      </c>
      <c r="G43" s="98" t="str">
        <f>IF(F43=0,"",E43/F43)</f>
        <v/>
      </c>
      <c r="H43" s="99">
        <f>SUM(H44,H45,H46)</f>
        <v>0</v>
      </c>
      <c r="I43" s="107"/>
      <c r="J43" s="132"/>
      <c r="K43" s="137"/>
      <c r="L43" s="100">
        <v>4</v>
      </c>
      <c r="M43" s="204" t="str">
        <f>B11</f>
        <v>Jelle van Amerongen</v>
      </c>
      <c r="N43" s="205"/>
      <c r="O43" s="97">
        <f>E11</f>
        <v>30</v>
      </c>
      <c r="P43" s="97">
        <f>SUM(P44:P46)</f>
        <v>0</v>
      </c>
      <c r="Q43" s="97">
        <f>SUM(Q44:Q46)</f>
        <v>0</v>
      </c>
      <c r="R43" s="98" t="str">
        <f>IF(Q43=0,"",P43/Q43)</f>
        <v/>
      </c>
      <c r="S43" s="99">
        <f>SUM(S44,S45,S46)</f>
        <v>0</v>
      </c>
      <c r="T43" s="107"/>
      <c r="U43" s="107"/>
      <c r="V43" s="16"/>
    </row>
    <row r="44" spans="1:25" ht="18.899999999999999" customHeight="1" x14ac:dyDescent="0.3">
      <c r="A44" s="16"/>
      <c r="B44" s="15"/>
      <c r="C44" s="16" t="s">
        <v>14</v>
      </c>
      <c r="D44" s="97">
        <f>D43/3</f>
        <v>19</v>
      </c>
      <c r="E44" s="68"/>
      <c r="F44" s="68"/>
      <c r="G44" s="98" t="str">
        <f>IF(F44=0,"",E44/F44)</f>
        <v/>
      </c>
      <c r="H44" s="39"/>
      <c r="I44" s="16"/>
      <c r="J44" s="16"/>
      <c r="K44" s="16"/>
      <c r="L44" s="108"/>
      <c r="M44" s="15"/>
      <c r="N44" s="16" t="s">
        <v>14</v>
      </c>
      <c r="O44" s="97">
        <f>O43/3</f>
        <v>10</v>
      </c>
      <c r="P44" s="39"/>
      <c r="Q44" s="97">
        <f>F44</f>
        <v>0</v>
      </c>
      <c r="R44" s="98" t="str">
        <f>IF(Q44=0,"",P44/Q44)</f>
        <v/>
      </c>
      <c r="S44" s="39"/>
      <c r="T44" s="48"/>
      <c r="U44" s="16"/>
      <c r="V44" s="16"/>
    </row>
    <row r="45" spans="1:25" ht="18.899999999999999" customHeight="1" x14ac:dyDescent="0.3">
      <c r="A45" s="16"/>
      <c r="B45" s="16"/>
      <c r="C45" s="16" t="s">
        <v>15</v>
      </c>
      <c r="D45" s="97">
        <f>D43/3</f>
        <v>19</v>
      </c>
      <c r="E45" s="68"/>
      <c r="F45" s="68"/>
      <c r="G45" s="98" t="str">
        <f>IF(F45=0,"",E45/F45)</f>
        <v/>
      </c>
      <c r="H45" s="39"/>
      <c r="I45" s="16"/>
      <c r="J45" s="16"/>
      <c r="K45" s="16"/>
      <c r="L45" s="62"/>
      <c r="M45" s="16"/>
      <c r="N45" s="16" t="s">
        <v>15</v>
      </c>
      <c r="O45" s="97">
        <f>O43/3</f>
        <v>10</v>
      </c>
      <c r="P45" s="39"/>
      <c r="Q45" s="97">
        <f>F45</f>
        <v>0</v>
      </c>
      <c r="R45" s="98" t="str">
        <f t="shared" ref="R45:R46" si="8">IF(Q45=0,"",P45/Q45)</f>
        <v/>
      </c>
      <c r="S45" s="39"/>
      <c r="T45" s="48"/>
      <c r="U45" s="16"/>
      <c r="V45" s="16"/>
    </row>
    <row r="46" spans="1:25" ht="18.899999999999999" customHeight="1" x14ac:dyDescent="0.3">
      <c r="A46" s="16"/>
      <c r="B46" s="16"/>
      <c r="C46" s="16" t="s">
        <v>16</v>
      </c>
      <c r="D46" s="97">
        <f>D43/3</f>
        <v>19</v>
      </c>
      <c r="E46" s="68"/>
      <c r="F46" s="68"/>
      <c r="G46" s="98" t="str">
        <f>IF(F46=0,"",E46/F46)</f>
        <v/>
      </c>
      <c r="H46" s="39"/>
      <c r="I46" s="16"/>
      <c r="J46" s="16"/>
      <c r="K46" s="16"/>
      <c r="L46" s="62"/>
      <c r="M46" s="16"/>
      <c r="N46" s="16" t="s">
        <v>16</v>
      </c>
      <c r="O46" s="97">
        <f>O43/3</f>
        <v>10</v>
      </c>
      <c r="P46" s="39"/>
      <c r="Q46" s="97">
        <f>F46</f>
        <v>0</v>
      </c>
      <c r="R46" s="98" t="str">
        <f t="shared" si="8"/>
        <v/>
      </c>
      <c r="S46" s="39"/>
      <c r="T46" s="48"/>
      <c r="U46" s="16"/>
      <c r="V46" s="16"/>
    </row>
    <row r="47" spans="1:25" ht="18.899999999999999" customHeight="1" x14ac:dyDescent="0.3">
      <c r="A47" s="16"/>
      <c r="B47" s="191"/>
      <c r="C47" s="191"/>
      <c r="D47" s="16"/>
      <c r="E47" s="16"/>
      <c r="F47" s="16"/>
      <c r="G47" s="15"/>
      <c r="H47" s="16"/>
      <c r="I47" s="16"/>
      <c r="J47" s="16"/>
      <c r="K47" s="16"/>
      <c r="L47" s="62"/>
      <c r="M47" s="16"/>
      <c r="N47" s="16"/>
      <c r="O47" s="16"/>
      <c r="P47" s="16"/>
      <c r="Q47" s="16"/>
      <c r="R47" s="15"/>
      <c r="S47" s="16"/>
      <c r="T47" s="16"/>
      <c r="U47" s="16"/>
      <c r="V47" s="16"/>
    </row>
    <row r="48" spans="1:25" ht="18.899999999999999" customHeight="1" x14ac:dyDescent="0.3">
      <c r="A48" s="16"/>
      <c r="B48" s="126" t="s">
        <v>60</v>
      </c>
      <c r="C48" s="128">
        <f>D11</f>
        <v>0.8</v>
      </c>
      <c r="D48" s="93" t="s">
        <v>0</v>
      </c>
      <c r="E48" s="93" t="s">
        <v>1</v>
      </c>
      <c r="F48" s="93" t="s">
        <v>2</v>
      </c>
      <c r="G48" s="94" t="s">
        <v>4</v>
      </c>
      <c r="H48" s="93" t="s">
        <v>29</v>
      </c>
      <c r="I48" s="95" t="s">
        <v>61</v>
      </c>
      <c r="J48" s="131" t="s">
        <v>5</v>
      </c>
      <c r="K48" s="134"/>
      <c r="L48" s="138"/>
      <c r="M48" s="126" t="s">
        <v>60</v>
      </c>
      <c r="N48" s="128">
        <f>D9</f>
        <v>0.84099999999999997</v>
      </c>
      <c r="O48" s="105" t="s">
        <v>0</v>
      </c>
      <c r="P48" s="93" t="s">
        <v>1</v>
      </c>
      <c r="Q48" s="93" t="s">
        <v>2</v>
      </c>
      <c r="R48" s="94" t="s">
        <v>4</v>
      </c>
      <c r="S48" s="93" t="s">
        <v>29</v>
      </c>
      <c r="T48" s="95" t="s">
        <v>61</v>
      </c>
      <c r="U48" s="95" t="s">
        <v>5</v>
      </c>
      <c r="V48" s="16"/>
    </row>
    <row r="49" spans="1:25" ht="18.899999999999999" customHeight="1" x14ac:dyDescent="0.35">
      <c r="A49" s="140">
        <v>4</v>
      </c>
      <c r="B49" s="195" t="str">
        <f>B11</f>
        <v>Jelle van Amerongen</v>
      </c>
      <c r="C49" s="196"/>
      <c r="D49" s="97">
        <f>E11</f>
        <v>30</v>
      </c>
      <c r="E49" s="97">
        <f>SUM(E50:E52)</f>
        <v>7</v>
      </c>
      <c r="F49" s="97">
        <f>SUM(F50:F52)</f>
        <v>17</v>
      </c>
      <c r="G49" s="98">
        <f>IF(F49=0,"",E49/F49)</f>
        <v>0.41176470588235292</v>
      </c>
      <c r="H49" s="99">
        <f>SUM(H50,H51,H52)</f>
        <v>0</v>
      </c>
      <c r="I49" s="107">
        <v>0</v>
      </c>
      <c r="J49" s="132">
        <f>SUM(H49:I49)</f>
        <v>0</v>
      </c>
      <c r="K49" s="137"/>
      <c r="L49" s="100">
        <v>3</v>
      </c>
      <c r="M49" s="197" t="str">
        <f>B9</f>
        <v>Britta Nijland</v>
      </c>
      <c r="N49" s="193"/>
      <c r="O49" s="97">
        <f>E9</f>
        <v>30</v>
      </c>
      <c r="P49" s="97">
        <f>SUM(P50:P52)</f>
        <v>30</v>
      </c>
      <c r="Q49" s="97">
        <f>SUM(Q50:Q52)</f>
        <v>18</v>
      </c>
      <c r="R49" s="98">
        <f>IF(Q49=0,"",P49/Q49)</f>
        <v>1.6666666666666667</v>
      </c>
      <c r="S49" s="99">
        <f>SUM(S50,S51,S52)</f>
        <v>6</v>
      </c>
      <c r="T49" s="107">
        <v>1</v>
      </c>
      <c r="U49" s="107">
        <v>7</v>
      </c>
      <c r="V49" s="16"/>
      <c r="Y49" s="7"/>
    </row>
    <row r="50" spans="1:25" ht="18.899999999999999" customHeight="1" x14ac:dyDescent="0.35">
      <c r="A50" s="16"/>
      <c r="B50" s="15"/>
      <c r="C50" s="16" t="s">
        <v>14</v>
      </c>
      <c r="D50" s="97">
        <f>D49/3</f>
        <v>10</v>
      </c>
      <c r="E50" s="68">
        <v>6</v>
      </c>
      <c r="F50" s="68">
        <v>9</v>
      </c>
      <c r="G50" s="98">
        <f>IF(F50=0,"",E50/F50)</f>
        <v>0.66666666666666663</v>
      </c>
      <c r="H50" s="39">
        <v>0</v>
      </c>
      <c r="I50" s="16"/>
      <c r="J50" s="16"/>
      <c r="K50" s="16"/>
      <c r="L50" s="108"/>
      <c r="M50" s="15"/>
      <c r="N50" s="16" t="s">
        <v>14</v>
      </c>
      <c r="O50" s="97">
        <f>O49/3</f>
        <v>10</v>
      </c>
      <c r="P50" s="39">
        <v>10</v>
      </c>
      <c r="Q50" s="97">
        <f>F50</f>
        <v>9</v>
      </c>
      <c r="R50" s="98">
        <f>IF(Q50=0,"",P50/Q50)</f>
        <v>1.1111111111111112</v>
      </c>
      <c r="S50" s="39">
        <v>2</v>
      </c>
      <c r="T50" s="48"/>
      <c r="U50" s="16"/>
      <c r="V50" s="16"/>
      <c r="Y50" s="7"/>
    </row>
    <row r="51" spans="1:25" ht="18.899999999999999" customHeight="1" x14ac:dyDescent="0.35">
      <c r="A51" s="16"/>
      <c r="B51" s="16"/>
      <c r="C51" s="16" t="s">
        <v>15</v>
      </c>
      <c r="D51" s="97">
        <f>D49/3</f>
        <v>10</v>
      </c>
      <c r="E51" s="68">
        <v>1</v>
      </c>
      <c r="F51" s="68">
        <v>4</v>
      </c>
      <c r="G51" s="98">
        <f>IF(F51=0,"",E51/F51)</f>
        <v>0.25</v>
      </c>
      <c r="H51" s="39">
        <v>0</v>
      </c>
      <c r="I51" s="16"/>
      <c r="J51" s="16"/>
      <c r="K51" s="16"/>
      <c r="L51" s="62"/>
      <c r="M51" s="16"/>
      <c r="N51" s="16" t="s">
        <v>15</v>
      </c>
      <c r="O51" s="97">
        <f>O49/3</f>
        <v>10</v>
      </c>
      <c r="P51" s="39">
        <v>10</v>
      </c>
      <c r="Q51" s="97">
        <v>5</v>
      </c>
      <c r="R51" s="98">
        <f t="shared" ref="R51:R52" si="9">IF(Q51=0,"",P51/Q51)</f>
        <v>2</v>
      </c>
      <c r="S51" s="39">
        <v>2</v>
      </c>
      <c r="T51" s="48"/>
      <c r="U51" s="16"/>
      <c r="V51" s="16"/>
      <c r="Y51" s="7"/>
    </row>
    <row r="52" spans="1:25" ht="18.899999999999999" customHeight="1" x14ac:dyDescent="0.35">
      <c r="A52" s="16"/>
      <c r="B52" s="16"/>
      <c r="C52" s="16" t="s">
        <v>16</v>
      </c>
      <c r="D52" s="97">
        <f>D49/3</f>
        <v>10</v>
      </c>
      <c r="E52" s="68">
        <v>0</v>
      </c>
      <c r="F52" s="68">
        <v>4</v>
      </c>
      <c r="G52" s="98">
        <f>IF(F52=0,"",E52/F52)</f>
        <v>0</v>
      </c>
      <c r="H52" s="39">
        <v>0</v>
      </c>
      <c r="I52" s="16"/>
      <c r="J52" s="16"/>
      <c r="K52" s="16"/>
      <c r="L52" s="62"/>
      <c r="M52" s="16"/>
      <c r="N52" s="16" t="s">
        <v>16</v>
      </c>
      <c r="O52" s="97">
        <f>O49/3</f>
        <v>10</v>
      </c>
      <c r="P52" s="39">
        <v>10</v>
      </c>
      <c r="Q52" s="97">
        <f>F52</f>
        <v>4</v>
      </c>
      <c r="R52" s="98">
        <f t="shared" si="9"/>
        <v>2.5</v>
      </c>
      <c r="S52" s="39">
        <v>2</v>
      </c>
      <c r="T52" s="48"/>
      <c r="U52" s="16"/>
      <c r="V52" s="16"/>
      <c r="Y52" s="7"/>
    </row>
    <row r="53" spans="1:25" ht="18.899999999999999" customHeight="1" x14ac:dyDescent="0.3">
      <c r="A53" s="16"/>
      <c r="B53" s="16"/>
      <c r="C53" s="16"/>
      <c r="D53" s="16"/>
      <c r="E53" s="16"/>
      <c r="F53" s="16"/>
      <c r="G53" s="22"/>
      <c r="H53" s="16"/>
      <c r="I53" s="16"/>
      <c r="J53" s="16"/>
      <c r="K53" s="16"/>
      <c r="L53" s="62"/>
      <c r="M53" s="16"/>
      <c r="N53" s="16"/>
      <c r="O53" s="16"/>
      <c r="P53" s="16"/>
      <c r="Q53" s="16"/>
      <c r="R53" s="15"/>
      <c r="S53" s="16"/>
      <c r="T53" s="16"/>
      <c r="U53" s="16"/>
      <c r="V53" s="16"/>
    </row>
    <row r="54" spans="1:25" ht="18.899999999999999" customHeight="1" x14ac:dyDescent="0.3">
      <c r="A54" s="16"/>
      <c r="B54" s="16"/>
      <c r="C54" s="16"/>
      <c r="D54" s="16"/>
      <c r="E54" s="16"/>
      <c r="F54" s="16"/>
      <c r="G54" s="22"/>
      <c r="H54" s="16"/>
      <c r="I54" s="16"/>
      <c r="J54" s="16"/>
      <c r="K54" s="16"/>
      <c r="L54" s="62"/>
      <c r="M54" s="16"/>
      <c r="N54" s="16"/>
      <c r="O54" s="16"/>
      <c r="P54" s="16"/>
      <c r="Q54" s="16"/>
      <c r="R54" s="15"/>
      <c r="S54" s="16"/>
      <c r="T54" s="16"/>
      <c r="U54" s="16"/>
      <c r="V54" s="16"/>
    </row>
    <row r="55" spans="1:25" ht="18.899999999999999" customHeight="1" x14ac:dyDescent="0.3">
      <c r="A55" s="16"/>
      <c r="B55" s="16"/>
      <c r="C55" s="16"/>
      <c r="D55" s="16"/>
      <c r="E55" s="16"/>
      <c r="F55" s="16"/>
      <c r="G55" s="106"/>
      <c r="H55" s="16"/>
      <c r="I55" s="16"/>
      <c r="J55" s="16"/>
      <c r="K55" s="16"/>
      <c r="L55" s="62"/>
      <c r="M55" s="16"/>
      <c r="N55" s="16"/>
      <c r="O55" s="16"/>
      <c r="P55" s="16"/>
      <c r="Q55" s="16"/>
      <c r="R55" s="15"/>
      <c r="S55" s="16"/>
      <c r="T55" s="16"/>
      <c r="U55" s="16"/>
      <c r="V55" s="16"/>
    </row>
    <row r="56" spans="1:25" ht="18.899999999999999" customHeight="1" x14ac:dyDescent="0.3">
      <c r="A56" s="16"/>
      <c r="B56" s="126" t="s">
        <v>60</v>
      </c>
      <c r="C56" s="128">
        <f>D7</f>
        <v>1.617</v>
      </c>
      <c r="D56" s="93" t="s">
        <v>0</v>
      </c>
      <c r="E56" s="93" t="s">
        <v>1</v>
      </c>
      <c r="F56" s="93" t="s">
        <v>2</v>
      </c>
      <c r="G56" s="94" t="s">
        <v>4</v>
      </c>
      <c r="H56" s="93" t="s">
        <v>29</v>
      </c>
      <c r="I56" s="95" t="s">
        <v>61</v>
      </c>
      <c r="J56" s="131" t="s">
        <v>5</v>
      </c>
      <c r="K56" s="134"/>
      <c r="L56" s="139"/>
      <c r="M56" s="133" t="s">
        <v>60</v>
      </c>
      <c r="N56" s="128">
        <f>D9</f>
        <v>0.84099999999999997</v>
      </c>
      <c r="O56" s="105" t="s">
        <v>0</v>
      </c>
      <c r="P56" s="93" t="s">
        <v>1</v>
      </c>
      <c r="Q56" s="93" t="s">
        <v>2</v>
      </c>
      <c r="R56" s="94" t="s">
        <v>4</v>
      </c>
      <c r="S56" s="93" t="s">
        <v>29</v>
      </c>
      <c r="T56" s="95" t="s">
        <v>61</v>
      </c>
      <c r="U56" s="95" t="s">
        <v>5</v>
      </c>
      <c r="V56" s="16"/>
    </row>
    <row r="57" spans="1:25" ht="18.899999999999999" customHeight="1" thickBot="1" x14ac:dyDescent="0.35">
      <c r="A57" s="140">
        <v>2</v>
      </c>
      <c r="B57" s="202" t="str">
        <f>B7</f>
        <v>Dylan Sanders</v>
      </c>
      <c r="C57" s="203"/>
      <c r="D57" s="97">
        <f>E7</f>
        <v>54</v>
      </c>
      <c r="E57" s="97">
        <f>SUM(E58:E60)</f>
        <v>0</v>
      </c>
      <c r="F57" s="97">
        <f>SUM(F58:F60)</f>
        <v>0</v>
      </c>
      <c r="G57" s="98" t="str">
        <f>IF(F57=0,"",E57/F57)</f>
        <v/>
      </c>
      <c r="H57" s="99">
        <f>SUM(H58,H59,H60)</f>
        <v>0</v>
      </c>
      <c r="I57" s="107"/>
      <c r="J57" s="132"/>
      <c r="K57" s="137"/>
      <c r="L57" s="100">
        <v>3</v>
      </c>
      <c r="M57" s="197" t="str">
        <f>B9</f>
        <v>Britta Nijland</v>
      </c>
      <c r="N57" s="193"/>
      <c r="O57" s="97">
        <f>E9</f>
        <v>30</v>
      </c>
      <c r="P57" s="97">
        <f>SUM(P58:P60)</f>
        <v>0</v>
      </c>
      <c r="Q57" s="97">
        <f>SUM(Q58:Q60)</f>
        <v>0</v>
      </c>
      <c r="R57" s="98" t="str">
        <f>IF(Q57=0,"",P57/Q57)</f>
        <v/>
      </c>
      <c r="S57" s="99">
        <f>SUM(S58,S59,S60)</f>
        <v>0</v>
      </c>
      <c r="T57" s="107"/>
      <c r="U57" s="107"/>
      <c r="V57" s="16"/>
    </row>
    <row r="58" spans="1:25" ht="18.899999999999999" customHeight="1" x14ac:dyDescent="0.3">
      <c r="A58" s="16"/>
      <c r="B58" s="15"/>
      <c r="C58" s="16" t="s">
        <v>14</v>
      </c>
      <c r="D58" s="97">
        <f>D57/3</f>
        <v>18</v>
      </c>
      <c r="E58" s="68"/>
      <c r="F58" s="68"/>
      <c r="G58" s="98" t="str">
        <f t="shared" ref="G58:G60" si="10">IF(F58=0,"",E58/F58)</f>
        <v/>
      </c>
      <c r="H58" s="39"/>
      <c r="I58" s="16"/>
      <c r="J58" s="16"/>
      <c r="K58" s="16"/>
      <c r="L58" s="108"/>
      <c r="M58" s="15"/>
      <c r="N58" s="16" t="s">
        <v>14</v>
      </c>
      <c r="O58" s="97">
        <f>O57/3</f>
        <v>10</v>
      </c>
      <c r="P58" s="39"/>
      <c r="Q58" s="97">
        <f>F58</f>
        <v>0</v>
      </c>
      <c r="R58" s="98" t="str">
        <f>IF(Q58=0,"",P58/Q58)</f>
        <v/>
      </c>
      <c r="S58" s="39"/>
      <c r="T58" s="48"/>
      <c r="U58" s="16"/>
      <c r="V58" s="16"/>
    </row>
    <row r="59" spans="1:25" ht="18.899999999999999" customHeight="1" x14ac:dyDescent="0.3">
      <c r="A59" s="16"/>
      <c r="B59" s="16"/>
      <c r="C59" s="16" t="s">
        <v>15</v>
      </c>
      <c r="D59" s="97">
        <f>D57/3</f>
        <v>18</v>
      </c>
      <c r="E59" s="68"/>
      <c r="F59" s="68"/>
      <c r="G59" s="98" t="str">
        <f t="shared" si="10"/>
        <v/>
      </c>
      <c r="H59" s="39"/>
      <c r="I59" s="16"/>
      <c r="J59" s="16"/>
      <c r="K59" s="16"/>
      <c r="L59" s="62"/>
      <c r="M59" s="16"/>
      <c r="N59" s="16" t="s">
        <v>15</v>
      </c>
      <c r="O59" s="97">
        <f>O57/3</f>
        <v>10</v>
      </c>
      <c r="P59" s="39"/>
      <c r="Q59" s="97">
        <f>F59</f>
        <v>0</v>
      </c>
      <c r="R59" s="98" t="str">
        <f t="shared" ref="R59:R60" si="11">IF(Q59=0,"",P59/Q59)</f>
        <v/>
      </c>
      <c r="S59" s="39"/>
      <c r="T59" s="48"/>
      <c r="U59" s="16"/>
      <c r="V59" s="16"/>
    </row>
    <row r="60" spans="1:25" ht="18.899999999999999" customHeight="1" x14ac:dyDescent="0.3">
      <c r="A60" s="16"/>
      <c r="B60" s="16"/>
      <c r="C60" s="16" t="s">
        <v>16</v>
      </c>
      <c r="D60" s="97">
        <f>D57/3</f>
        <v>18</v>
      </c>
      <c r="E60" s="68"/>
      <c r="F60" s="68"/>
      <c r="G60" s="98" t="str">
        <f t="shared" si="10"/>
        <v/>
      </c>
      <c r="H60" s="39"/>
      <c r="I60" s="16"/>
      <c r="J60" s="16"/>
      <c r="K60" s="16"/>
      <c r="L60" s="62"/>
      <c r="M60" s="16"/>
      <c r="N60" s="16" t="s">
        <v>16</v>
      </c>
      <c r="O60" s="97">
        <f>O57/3</f>
        <v>10</v>
      </c>
      <c r="P60" s="39"/>
      <c r="Q60" s="97">
        <f>F60</f>
        <v>0</v>
      </c>
      <c r="R60" s="98" t="str">
        <f t="shared" si="11"/>
        <v/>
      </c>
      <c r="S60" s="39"/>
      <c r="T60" s="48"/>
      <c r="U60" s="16"/>
      <c r="V60" s="16"/>
    </row>
    <row r="61" spans="1:25" ht="18.899999999999999" customHeight="1" x14ac:dyDescent="0.3">
      <c r="A61" s="16"/>
      <c r="B61" s="16"/>
      <c r="C61" s="16"/>
      <c r="D61" s="16"/>
      <c r="E61" s="16"/>
      <c r="F61" s="16"/>
      <c r="G61" s="106"/>
      <c r="H61" s="16"/>
      <c r="I61" s="16"/>
      <c r="J61" s="16"/>
      <c r="K61" s="16"/>
      <c r="L61" s="62"/>
      <c r="M61" s="16"/>
      <c r="N61" s="16"/>
      <c r="O61" s="16"/>
      <c r="P61" s="16"/>
      <c r="Q61" s="16"/>
      <c r="R61" s="15"/>
      <c r="S61" s="16"/>
      <c r="T61" s="16"/>
      <c r="U61" s="16"/>
      <c r="V61" s="16"/>
    </row>
    <row r="62" spans="1:25" ht="18.899999999999999" customHeight="1" thickBot="1" x14ac:dyDescent="0.35">
      <c r="A62" s="16"/>
      <c r="B62" s="126" t="s">
        <v>60</v>
      </c>
      <c r="C62" s="128">
        <f>D9</f>
        <v>0.84099999999999997</v>
      </c>
      <c r="D62" s="93" t="s">
        <v>0</v>
      </c>
      <c r="E62" s="93" t="s">
        <v>1</v>
      </c>
      <c r="F62" s="93" t="s">
        <v>2</v>
      </c>
      <c r="G62" s="94" t="s">
        <v>4</v>
      </c>
      <c r="H62" s="93" t="s">
        <v>29</v>
      </c>
      <c r="I62" s="95" t="s">
        <v>61</v>
      </c>
      <c r="J62" s="129" t="s">
        <v>5</v>
      </c>
      <c r="K62" s="135"/>
      <c r="L62" s="139"/>
      <c r="M62" s="133" t="s">
        <v>60</v>
      </c>
      <c r="N62" s="128">
        <f>D5</f>
        <v>1.712</v>
      </c>
      <c r="O62" s="105" t="s">
        <v>0</v>
      </c>
      <c r="P62" s="93" t="s">
        <v>1</v>
      </c>
      <c r="Q62" s="93" t="s">
        <v>2</v>
      </c>
      <c r="R62" s="94" t="s">
        <v>4</v>
      </c>
      <c r="S62" s="93" t="s">
        <v>29</v>
      </c>
      <c r="T62" s="95" t="s">
        <v>61</v>
      </c>
      <c r="U62" s="95" t="s">
        <v>5</v>
      </c>
      <c r="V62" s="16"/>
    </row>
    <row r="63" spans="1:25" ht="18.899999999999999" customHeight="1" x14ac:dyDescent="0.3">
      <c r="A63" s="140">
        <v>3</v>
      </c>
      <c r="B63" s="198" t="str">
        <f>B9</f>
        <v>Britta Nijland</v>
      </c>
      <c r="C63" s="199"/>
      <c r="D63" s="97">
        <f>E9</f>
        <v>30</v>
      </c>
      <c r="E63" s="97">
        <f>SUM(E64:E66)</f>
        <v>21</v>
      </c>
      <c r="F63" s="97">
        <f>SUM(F64:F66)</f>
        <v>17</v>
      </c>
      <c r="G63" s="98">
        <f>IF(F63=0,"",E63/F63)</f>
        <v>1.2352941176470589</v>
      </c>
      <c r="H63" s="99">
        <f>SUM(H64,H65,H66)</f>
        <v>2</v>
      </c>
      <c r="I63" s="100">
        <v>1</v>
      </c>
      <c r="J63" s="132">
        <v>3</v>
      </c>
      <c r="K63" s="136"/>
      <c r="L63" s="100">
        <f>A43</f>
        <v>1</v>
      </c>
      <c r="M63" s="200" t="str">
        <f>B5</f>
        <v>Sean van Buren</v>
      </c>
      <c r="N63" s="201"/>
      <c r="O63" s="97">
        <f>E5</f>
        <v>57</v>
      </c>
      <c r="P63" s="97">
        <f>SUM(P64:P66)</f>
        <v>38</v>
      </c>
      <c r="Q63" s="97">
        <f>SUM(Q64:Q66)</f>
        <v>17</v>
      </c>
      <c r="R63" s="98">
        <f>IF(Q63=0,"",P63/Q63)</f>
        <v>2.2352941176470589</v>
      </c>
      <c r="S63" s="99">
        <f>SUM(S64,S65,S66)</f>
        <v>4</v>
      </c>
      <c r="T63" s="107">
        <v>1</v>
      </c>
      <c r="U63" s="107">
        <v>5</v>
      </c>
      <c r="V63" s="16"/>
    </row>
    <row r="64" spans="1:25" ht="18.899999999999999" customHeight="1" x14ac:dyDescent="0.3">
      <c r="A64" s="16"/>
      <c r="B64" s="15"/>
      <c r="C64" s="16" t="s">
        <v>14</v>
      </c>
      <c r="D64" s="97">
        <f>D63/3</f>
        <v>10</v>
      </c>
      <c r="E64" s="68">
        <v>10</v>
      </c>
      <c r="F64" s="68">
        <v>2</v>
      </c>
      <c r="G64" s="98">
        <f t="shared" ref="G64:G66" si="12">IF(F64=0,"",E64/F64)</f>
        <v>5</v>
      </c>
      <c r="H64" s="39">
        <v>2</v>
      </c>
      <c r="I64" s="16"/>
      <c r="J64" s="16"/>
      <c r="K64" s="16"/>
      <c r="L64" s="108"/>
      <c r="M64" s="15"/>
      <c r="N64" s="16" t="s">
        <v>14</v>
      </c>
      <c r="O64" s="97">
        <f>O63/3</f>
        <v>19</v>
      </c>
      <c r="P64" s="39">
        <v>0</v>
      </c>
      <c r="Q64" s="97">
        <f>F64</f>
        <v>2</v>
      </c>
      <c r="R64" s="98">
        <f>IF(Q64=0,"",P64/Q64)</f>
        <v>0</v>
      </c>
      <c r="S64" s="39">
        <v>0</v>
      </c>
      <c r="T64" s="48"/>
      <c r="U64" s="16"/>
      <c r="V64" s="16"/>
    </row>
    <row r="65" spans="1:22" ht="18.899999999999999" customHeight="1" x14ac:dyDescent="0.3">
      <c r="A65" s="16"/>
      <c r="B65" s="16"/>
      <c r="C65" s="16" t="s">
        <v>15</v>
      </c>
      <c r="D65" s="97">
        <f>D63/3</f>
        <v>10</v>
      </c>
      <c r="E65" s="68">
        <v>7</v>
      </c>
      <c r="F65" s="68">
        <v>8</v>
      </c>
      <c r="G65" s="98">
        <f t="shared" si="12"/>
        <v>0.875</v>
      </c>
      <c r="H65" s="39">
        <v>0</v>
      </c>
      <c r="I65" s="16"/>
      <c r="J65" s="16"/>
      <c r="K65" s="16"/>
      <c r="L65" s="62"/>
      <c r="M65" s="16"/>
      <c r="N65" s="16" t="s">
        <v>15</v>
      </c>
      <c r="O65" s="97">
        <f>O63/3</f>
        <v>19</v>
      </c>
      <c r="P65" s="39">
        <v>19</v>
      </c>
      <c r="Q65" s="97">
        <f>F65</f>
        <v>8</v>
      </c>
      <c r="R65" s="98">
        <f t="shared" ref="R65:R66" si="13">IF(Q65=0,"",P65/Q65)</f>
        <v>2.375</v>
      </c>
      <c r="S65" s="39">
        <v>2</v>
      </c>
      <c r="T65" s="48"/>
      <c r="U65" s="16"/>
      <c r="V65" s="16"/>
    </row>
    <row r="66" spans="1:22" ht="18.899999999999999" customHeight="1" x14ac:dyDescent="0.3">
      <c r="A66" s="16"/>
      <c r="B66" s="16"/>
      <c r="C66" s="16" t="s">
        <v>16</v>
      </c>
      <c r="D66" s="97">
        <f>D63/3</f>
        <v>10</v>
      </c>
      <c r="E66" s="68">
        <v>4</v>
      </c>
      <c r="F66" s="68">
        <v>7</v>
      </c>
      <c r="G66" s="98">
        <f t="shared" si="12"/>
        <v>0.5714285714285714</v>
      </c>
      <c r="H66" s="39">
        <v>0</v>
      </c>
      <c r="I66" s="16"/>
      <c r="J66" s="16"/>
      <c r="K66" s="16"/>
      <c r="L66" s="62"/>
      <c r="M66" s="16"/>
      <c r="N66" s="16" t="s">
        <v>16</v>
      </c>
      <c r="O66" s="97">
        <f>O63/3</f>
        <v>19</v>
      </c>
      <c r="P66" s="39">
        <v>19</v>
      </c>
      <c r="Q66" s="97">
        <f>F66</f>
        <v>7</v>
      </c>
      <c r="R66" s="98">
        <f t="shared" si="13"/>
        <v>2.7142857142857144</v>
      </c>
      <c r="S66" s="39">
        <v>2</v>
      </c>
      <c r="T66" s="48"/>
      <c r="U66" s="16"/>
      <c r="V66" s="16"/>
    </row>
    <row r="67" spans="1:22" ht="18.899999999999999" customHeight="1" x14ac:dyDescent="0.3">
      <c r="A67" s="16"/>
      <c r="B67" s="16"/>
      <c r="C67" s="16"/>
      <c r="D67" s="16"/>
      <c r="E67" s="16"/>
      <c r="F67" s="16"/>
      <c r="G67" s="103"/>
      <c r="H67" s="16"/>
      <c r="I67" s="16"/>
      <c r="J67" s="16"/>
      <c r="K67" s="16"/>
      <c r="L67" s="62"/>
      <c r="M67" s="16"/>
      <c r="N67" s="16"/>
      <c r="O67" s="16"/>
      <c r="P67" s="16"/>
      <c r="Q67" s="16"/>
      <c r="R67" s="15"/>
      <c r="S67" s="16"/>
      <c r="T67" s="16"/>
      <c r="U67" s="16"/>
      <c r="V67" s="16"/>
    </row>
    <row r="68" spans="1:22" ht="18.899999999999999" customHeight="1" x14ac:dyDescent="0.3">
      <c r="A68" s="16"/>
      <c r="B68" s="126" t="s">
        <v>60</v>
      </c>
      <c r="C68" s="128">
        <f>D9</f>
        <v>0.84099999999999997</v>
      </c>
      <c r="D68" s="93" t="s">
        <v>0</v>
      </c>
      <c r="E68" s="93" t="s">
        <v>1</v>
      </c>
      <c r="F68" s="93" t="s">
        <v>2</v>
      </c>
      <c r="G68" s="94" t="s">
        <v>4</v>
      </c>
      <c r="H68" s="93" t="s">
        <v>29</v>
      </c>
      <c r="I68" s="95" t="s">
        <v>61</v>
      </c>
      <c r="J68" s="131" t="s">
        <v>5</v>
      </c>
      <c r="K68" s="134"/>
      <c r="L68" s="139"/>
      <c r="M68" s="133" t="s">
        <v>60</v>
      </c>
      <c r="N68" s="128">
        <f>D13</f>
        <v>0.53500000000000003</v>
      </c>
      <c r="O68" s="105" t="s">
        <v>0</v>
      </c>
      <c r="P68" s="93" t="s">
        <v>1</v>
      </c>
      <c r="Q68" s="93" t="s">
        <v>2</v>
      </c>
      <c r="R68" s="94" t="s">
        <v>4</v>
      </c>
      <c r="S68" s="93" t="s">
        <v>29</v>
      </c>
      <c r="T68" s="95"/>
      <c r="U68" s="95" t="s">
        <v>5</v>
      </c>
      <c r="V68" s="16"/>
    </row>
    <row r="69" spans="1:22" ht="18.899999999999999" customHeight="1" x14ac:dyDescent="0.3">
      <c r="A69" s="140">
        <v>3</v>
      </c>
      <c r="B69" s="192" t="str">
        <f>B9</f>
        <v>Britta Nijland</v>
      </c>
      <c r="C69" s="193"/>
      <c r="D69" s="97">
        <f>E9</f>
        <v>30</v>
      </c>
      <c r="E69" s="97">
        <f>SUM(E70:E72)</f>
        <v>26</v>
      </c>
      <c r="F69" s="97">
        <f>SUM(F70:F72)</f>
        <v>27</v>
      </c>
      <c r="G69" s="98">
        <f>IF(F69=0,"",E69/F69)</f>
        <v>0.96296296296296291</v>
      </c>
      <c r="H69" s="99">
        <f>SUM(H70,H71,H72)</f>
        <v>4</v>
      </c>
      <c r="I69" s="107">
        <v>1</v>
      </c>
      <c r="J69" s="132">
        <v>5</v>
      </c>
      <c r="K69" s="137"/>
      <c r="L69" s="100">
        <v>5</v>
      </c>
      <c r="M69" s="194" t="str">
        <f>B13</f>
        <v>Jan Marten Gnodde</v>
      </c>
      <c r="N69" s="188"/>
      <c r="O69" s="97">
        <f>E13</f>
        <v>24</v>
      </c>
      <c r="P69" s="97">
        <f>SUM(P70:P72)</f>
        <v>15</v>
      </c>
      <c r="Q69" s="97">
        <f>SUM(Q70:Q72)</f>
        <v>26</v>
      </c>
      <c r="R69" s="98">
        <f>IF(Q69=0,"",P69/Q69)</f>
        <v>0.57692307692307687</v>
      </c>
      <c r="S69" s="99">
        <f>SUM(S70,S71,S72)</f>
        <v>2</v>
      </c>
      <c r="T69" s="130">
        <v>1</v>
      </c>
      <c r="U69" s="107">
        <v>3</v>
      </c>
      <c r="V69" s="16"/>
    </row>
    <row r="70" spans="1:22" ht="18.899999999999999" customHeight="1" x14ac:dyDescent="0.3">
      <c r="A70" s="16"/>
      <c r="B70" s="15"/>
      <c r="C70" s="16" t="s">
        <v>14</v>
      </c>
      <c r="D70" s="97">
        <f>D69/3</f>
        <v>10</v>
      </c>
      <c r="E70" s="68">
        <v>6</v>
      </c>
      <c r="F70" s="68">
        <v>14</v>
      </c>
      <c r="G70" s="98">
        <f t="shared" ref="G70:G72" si="14">IF(F70=0,"",E70/F70)</f>
        <v>0.42857142857142855</v>
      </c>
      <c r="H70" s="39">
        <v>0</v>
      </c>
      <c r="I70" s="16"/>
      <c r="J70" s="16"/>
      <c r="K70" s="16"/>
      <c r="L70" s="108"/>
      <c r="M70" s="15"/>
      <c r="N70" s="16" t="s">
        <v>14</v>
      </c>
      <c r="O70" s="97">
        <f>O69/3</f>
        <v>8</v>
      </c>
      <c r="P70" s="39">
        <v>8</v>
      </c>
      <c r="Q70" s="97">
        <f>F70</f>
        <v>14</v>
      </c>
      <c r="R70" s="98">
        <f>IF(Q70=0,"",P70/Q70)</f>
        <v>0.5714285714285714</v>
      </c>
      <c r="S70" s="39">
        <v>2</v>
      </c>
      <c r="T70" s="48"/>
      <c r="U70" s="16"/>
      <c r="V70" s="16"/>
    </row>
    <row r="71" spans="1:22" ht="18.899999999999999" customHeight="1" x14ac:dyDescent="0.3">
      <c r="A71" s="16"/>
      <c r="B71" s="16"/>
      <c r="C71" s="16" t="s">
        <v>15</v>
      </c>
      <c r="D71" s="97">
        <f>D69/3</f>
        <v>10</v>
      </c>
      <c r="E71" s="68">
        <v>10</v>
      </c>
      <c r="F71" s="68">
        <v>7</v>
      </c>
      <c r="G71" s="98">
        <f t="shared" si="14"/>
        <v>1.4285714285714286</v>
      </c>
      <c r="H71" s="39">
        <v>2</v>
      </c>
      <c r="I71" s="16"/>
      <c r="J71" s="16"/>
      <c r="K71" s="16"/>
      <c r="L71" s="62"/>
      <c r="M71" s="16"/>
      <c r="N71" s="16" t="s">
        <v>15</v>
      </c>
      <c r="O71" s="97">
        <f>O69/3</f>
        <v>8</v>
      </c>
      <c r="P71" s="39">
        <v>6</v>
      </c>
      <c r="Q71" s="97">
        <v>7</v>
      </c>
      <c r="R71" s="98">
        <f t="shared" ref="R71:R72" si="15">IF(Q71=0,"",P71/Q71)</f>
        <v>0.8571428571428571</v>
      </c>
      <c r="S71" s="39">
        <v>0</v>
      </c>
      <c r="T71" s="48"/>
      <c r="U71" s="16"/>
      <c r="V71" s="16"/>
    </row>
    <row r="72" spans="1:22" ht="18.899999999999999" customHeight="1" x14ac:dyDescent="0.3">
      <c r="A72" s="16"/>
      <c r="B72" s="16"/>
      <c r="C72" s="16" t="s">
        <v>16</v>
      </c>
      <c r="D72" s="97">
        <f>D69/3</f>
        <v>10</v>
      </c>
      <c r="E72" s="68">
        <v>10</v>
      </c>
      <c r="F72" s="68">
        <v>6</v>
      </c>
      <c r="G72" s="98">
        <f t="shared" si="14"/>
        <v>1.6666666666666667</v>
      </c>
      <c r="H72" s="39">
        <v>2</v>
      </c>
      <c r="I72" s="16"/>
      <c r="J72" s="16"/>
      <c r="K72" s="16"/>
      <c r="L72" s="62"/>
      <c r="M72" s="16"/>
      <c r="N72" s="16" t="s">
        <v>16</v>
      </c>
      <c r="O72" s="97">
        <f>O69/3</f>
        <v>8</v>
      </c>
      <c r="P72" s="39">
        <v>1</v>
      </c>
      <c r="Q72" s="97">
        <v>5</v>
      </c>
      <c r="R72" s="98">
        <f t="shared" si="15"/>
        <v>0.2</v>
      </c>
      <c r="S72" s="39">
        <v>0</v>
      </c>
      <c r="T72" s="48"/>
      <c r="U72" s="16"/>
      <c r="V72" s="16"/>
    </row>
    <row r="73" spans="1:22" ht="18.899999999999999" customHeight="1" x14ac:dyDescent="0.3">
      <c r="A73" s="16"/>
      <c r="B73" s="16"/>
      <c r="C73" s="16"/>
      <c r="D73" s="16"/>
      <c r="E73" s="16"/>
      <c r="F73" s="16"/>
      <c r="G73" s="103"/>
      <c r="H73" s="16"/>
      <c r="I73" s="16"/>
      <c r="J73" s="16"/>
      <c r="K73" s="16"/>
      <c r="L73" s="62"/>
      <c r="M73" s="16"/>
      <c r="N73" s="16"/>
      <c r="O73" s="16"/>
      <c r="P73" s="16"/>
      <c r="Q73" s="16"/>
      <c r="R73" s="15"/>
      <c r="S73" s="16"/>
      <c r="T73" s="16"/>
      <c r="U73" s="16"/>
      <c r="V73" s="16"/>
    </row>
    <row r="74" spans="1:22" ht="18.899999999999999" customHeight="1" x14ac:dyDescent="0.3">
      <c r="A74" s="16"/>
      <c r="B74" s="126" t="s">
        <v>60</v>
      </c>
      <c r="C74" s="128">
        <f>D13</f>
        <v>0.53500000000000003</v>
      </c>
      <c r="D74" s="93" t="s">
        <v>0</v>
      </c>
      <c r="E74" s="93" t="s">
        <v>1</v>
      </c>
      <c r="F74" s="93" t="s">
        <v>2</v>
      </c>
      <c r="G74" s="94" t="s">
        <v>4</v>
      </c>
      <c r="H74" s="93" t="s">
        <v>29</v>
      </c>
      <c r="I74" s="95" t="s">
        <v>61</v>
      </c>
      <c r="J74" s="131" t="s">
        <v>5</v>
      </c>
      <c r="K74" s="134"/>
      <c r="L74" s="139"/>
      <c r="M74" s="133" t="s">
        <v>60</v>
      </c>
      <c r="N74" s="128">
        <f>D7</f>
        <v>1.617</v>
      </c>
      <c r="O74" s="105" t="s">
        <v>0</v>
      </c>
      <c r="P74" s="93" t="s">
        <v>1</v>
      </c>
      <c r="Q74" s="93" t="s">
        <v>2</v>
      </c>
      <c r="R74" s="94" t="s">
        <v>4</v>
      </c>
      <c r="S74" s="93" t="s">
        <v>29</v>
      </c>
      <c r="T74" s="95" t="s">
        <v>61</v>
      </c>
      <c r="U74" s="95" t="s">
        <v>5</v>
      </c>
      <c r="V74" s="16"/>
    </row>
    <row r="75" spans="1:22" ht="18.899999999999999" customHeight="1" x14ac:dyDescent="0.3">
      <c r="A75" s="140">
        <v>5</v>
      </c>
      <c r="B75" s="188" t="str">
        <f>B13</f>
        <v>Jan Marten Gnodde</v>
      </c>
      <c r="C75" s="188"/>
      <c r="D75" s="97">
        <f>E13</f>
        <v>24</v>
      </c>
      <c r="E75" s="97">
        <f>SUM(E76:E78)</f>
        <v>20</v>
      </c>
      <c r="F75" s="97">
        <f>SUM(F76:F78)</f>
        <v>34</v>
      </c>
      <c r="G75" s="98">
        <f>IF(F75=0,"",E75/F75)</f>
        <v>0.58823529411764708</v>
      </c>
      <c r="H75" s="99">
        <f>SUM(H76,H77,H78)</f>
        <v>2</v>
      </c>
      <c r="I75" s="107">
        <v>1</v>
      </c>
      <c r="J75" s="132">
        <v>3</v>
      </c>
      <c r="K75" s="137"/>
      <c r="L75" s="100">
        <v>2</v>
      </c>
      <c r="M75" s="189" t="str">
        <f>B7</f>
        <v>Dylan Sanders</v>
      </c>
      <c r="N75" s="190"/>
      <c r="O75" s="97">
        <f>E7</f>
        <v>54</v>
      </c>
      <c r="P75" s="97">
        <f>SUM(P76:P78)</f>
        <v>45</v>
      </c>
      <c r="Q75" s="97">
        <f>SUM(Q76:Q78)</f>
        <v>35</v>
      </c>
      <c r="R75" s="98">
        <f>IF(Q75=0,"",P75/Q75)</f>
        <v>1.2857142857142858</v>
      </c>
      <c r="S75" s="99">
        <f>SUM(S76,S77,S78)</f>
        <v>4</v>
      </c>
      <c r="T75" s="107">
        <v>0</v>
      </c>
      <c r="U75" s="107">
        <v>4</v>
      </c>
      <c r="V75" s="16"/>
    </row>
    <row r="76" spans="1:22" ht="18.899999999999999" customHeight="1" x14ac:dyDescent="0.3">
      <c r="A76" s="16"/>
      <c r="B76" s="15"/>
      <c r="C76" s="16" t="s">
        <v>14</v>
      </c>
      <c r="D76" s="97">
        <f>D75/3</f>
        <v>8</v>
      </c>
      <c r="E76" s="68">
        <v>8</v>
      </c>
      <c r="F76" s="68">
        <v>12</v>
      </c>
      <c r="G76" s="98">
        <f t="shared" ref="G76:G78" si="16">IF(F76=0,"",E76/F76)</f>
        <v>0.66666666666666663</v>
      </c>
      <c r="H76" s="39">
        <v>2</v>
      </c>
      <c r="I76" s="16"/>
      <c r="J76" s="16"/>
      <c r="K76" s="16"/>
      <c r="L76" s="108"/>
      <c r="M76" s="15"/>
      <c r="N76" s="16" t="s">
        <v>14</v>
      </c>
      <c r="O76" s="97">
        <f>O75/3</f>
        <v>18</v>
      </c>
      <c r="P76" s="39">
        <v>9</v>
      </c>
      <c r="Q76" s="97">
        <f>F76</f>
        <v>12</v>
      </c>
      <c r="R76" s="98">
        <f>IF(Q76=0,"",P76/Q76)</f>
        <v>0.75</v>
      </c>
      <c r="S76" s="39">
        <v>0</v>
      </c>
      <c r="T76" s="48"/>
      <c r="U76" s="16"/>
      <c r="V76" s="16"/>
    </row>
    <row r="77" spans="1:22" ht="18.899999999999999" customHeight="1" x14ac:dyDescent="0.3">
      <c r="A77" s="16"/>
      <c r="B77" s="16"/>
      <c r="C77" s="16" t="s">
        <v>15</v>
      </c>
      <c r="D77" s="97">
        <f>D75/3</f>
        <v>8</v>
      </c>
      <c r="E77" s="68">
        <v>7</v>
      </c>
      <c r="F77" s="68">
        <v>14</v>
      </c>
      <c r="G77" s="98">
        <f t="shared" si="16"/>
        <v>0.5</v>
      </c>
      <c r="H77" s="39">
        <v>0</v>
      </c>
      <c r="I77" s="16"/>
      <c r="J77" s="16"/>
      <c r="K77" s="16"/>
      <c r="L77" s="62"/>
      <c r="M77" s="16"/>
      <c r="N77" s="16" t="s">
        <v>15</v>
      </c>
      <c r="O77" s="97">
        <f>O75/3</f>
        <v>18</v>
      </c>
      <c r="P77" s="39">
        <v>18</v>
      </c>
      <c r="Q77" s="97">
        <f>F77</f>
        <v>14</v>
      </c>
      <c r="R77" s="98">
        <f t="shared" ref="R77:R78" si="17">IF(Q77=0,"",P77/Q77)</f>
        <v>1.2857142857142858</v>
      </c>
      <c r="S77" s="39">
        <v>2</v>
      </c>
      <c r="T77" s="48"/>
      <c r="U77" s="16"/>
      <c r="V77" s="16"/>
    </row>
    <row r="78" spans="1:22" ht="18.899999999999999" customHeight="1" x14ac:dyDescent="0.3">
      <c r="A78" s="16"/>
      <c r="B78" s="16"/>
      <c r="C78" s="16" t="s">
        <v>16</v>
      </c>
      <c r="D78" s="97">
        <f>D75/3</f>
        <v>8</v>
      </c>
      <c r="E78" s="68">
        <v>5</v>
      </c>
      <c r="F78" s="68">
        <v>8</v>
      </c>
      <c r="G78" s="98">
        <f t="shared" si="16"/>
        <v>0.625</v>
      </c>
      <c r="H78" s="39">
        <v>0</v>
      </c>
      <c r="I78" s="16"/>
      <c r="J78" s="16"/>
      <c r="K78" s="16"/>
      <c r="L78" s="62"/>
      <c r="M78" s="16"/>
      <c r="N78" s="16" t="s">
        <v>16</v>
      </c>
      <c r="O78" s="97">
        <f>O75/3</f>
        <v>18</v>
      </c>
      <c r="P78" s="39">
        <v>18</v>
      </c>
      <c r="Q78" s="97">
        <v>9</v>
      </c>
      <c r="R78" s="98">
        <f t="shared" si="17"/>
        <v>2</v>
      </c>
      <c r="S78" s="39">
        <v>2</v>
      </c>
      <c r="T78" s="48"/>
      <c r="U78" s="16"/>
      <c r="V78" s="16"/>
    </row>
    <row r="79" spans="1:22" ht="18.899999999999999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62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18.899999999999999" customHeight="1" x14ac:dyDescent="0.3">
      <c r="A80" s="16"/>
      <c r="B80" s="191"/>
      <c r="C80" s="191"/>
      <c r="D80" s="16"/>
      <c r="E80" s="16"/>
      <c r="F80" s="16"/>
      <c r="G80" s="15"/>
      <c r="H80" s="16"/>
      <c r="I80" s="16"/>
      <c r="J80" s="16"/>
      <c r="K80" s="16"/>
      <c r="L80" s="62"/>
      <c r="M80" s="16"/>
      <c r="N80" s="16"/>
      <c r="O80" s="16"/>
      <c r="P80" s="16"/>
      <c r="Q80" s="16"/>
      <c r="R80" s="15"/>
      <c r="S80" s="16"/>
      <c r="T80" s="16"/>
      <c r="U80" s="16"/>
      <c r="V80" s="16"/>
    </row>
    <row r="81" spans="1:25" ht="18.899999999999999" customHeight="1" x14ac:dyDescent="0.3">
      <c r="A81" s="16"/>
      <c r="B81" s="126" t="s">
        <v>60</v>
      </c>
      <c r="C81" s="128">
        <f>D15</f>
        <v>0.7</v>
      </c>
      <c r="D81" s="93" t="s">
        <v>0</v>
      </c>
      <c r="E81" s="93" t="s">
        <v>1</v>
      </c>
      <c r="F81" s="93" t="s">
        <v>2</v>
      </c>
      <c r="G81" s="94" t="s">
        <v>4</v>
      </c>
      <c r="H81" s="93" t="s">
        <v>29</v>
      </c>
      <c r="I81" s="95" t="s">
        <v>61</v>
      </c>
      <c r="J81" s="131" t="s">
        <v>5</v>
      </c>
      <c r="K81" s="134"/>
      <c r="L81" s="138"/>
      <c r="M81" s="126" t="s">
        <v>60</v>
      </c>
      <c r="N81" s="128">
        <f>D5</f>
        <v>1.712</v>
      </c>
      <c r="O81" s="105" t="s">
        <v>0</v>
      </c>
      <c r="P81" s="93" t="s">
        <v>1</v>
      </c>
      <c r="Q81" s="93" t="s">
        <v>2</v>
      </c>
      <c r="R81" s="94" t="s">
        <v>4</v>
      </c>
      <c r="S81" s="93" t="s">
        <v>29</v>
      </c>
      <c r="T81" s="95" t="s">
        <v>61</v>
      </c>
      <c r="U81" s="95" t="s">
        <v>5</v>
      </c>
      <c r="V81" s="16"/>
    </row>
    <row r="82" spans="1:25" ht="18.899999999999999" customHeight="1" x14ac:dyDescent="0.35">
      <c r="A82" s="140">
        <v>6</v>
      </c>
      <c r="B82" s="269" t="str">
        <f>B15</f>
        <v>Kas Meinema</v>
      </c>
      <c r="C82" s="270"/>
      <c r="D82" s="97">
        <f>E15</f>
        <v>27</v>
      </c>
      <c r="E82" s="97">
        <f>SUM(E83:E85)</f>
        <v>17</v>
      </c>
      <c r="F82" s="97">
        <f>SUM(F83:F85)</f>
        <v>29</v>
      </c>
      <c r="G82" s="98">
        <f>IF(F82=0,"",E82/F82)</f>
        <v>0.58620689655172409</v>
      </c>
      <c r="H82" s="99">
        <f>SUM(H83,H84,H85)</f>
        <v>0</v>
      </c>
      <c r="I82" s="107">
        <v>0</v>
      </c>
      <c r="J82" s="132">
        <v>0</v>
      </c>
      <c r="K82" s="137"/>
      <c r="L82" s="100">
        <v>1</v>
      </c>
      <c r="M82" s="271" t="str">
        <f>B5</f>
        <v>Sean van Buren</v>
      </c>
      <c r="N82" s="272"/>
      <c r="O82" s="97">
        <f>E5</f>
        <v>57</v>
      </c>
      <c r="P82" s="97">
        <f>SUM(P83:P85)</f>
        <v>57</v>
      </c>
      <c r="Q82" s="97">
        <f>SUM(Q83:Q85)</f>
        <v>30</v>
      </c>
      <c r="R82" s="98">
        <f>IF(Q82=0,"",P82/Q82)</f>
        <v>1.9</v>
      </c>
      <c r="S82" s="99">
        <f>SUM(S83,S84,S85)</f>
        <v>6</v>
      </c>
      <c r="T82" s="107">
        <v>1</v>
      </c>
      <c r="U82" s="107">
        <v>7</v>
      </c>
      <c r="V82" s="16"/>
      <c r="Y82" s="7"/>
    </row>
    <row r="83" spans="1:25" ht="18.899999999999999" customHeight="1" x14ac:dyDescent="0.35">
      <c r="A83" s="16"/>
      <c r="B83" s="15"/>
      <c r="C83" s="16" t="s">
        <v>14</v>
      </c>
      <c r="D83" s="97">
        <f>D82/3</f>
        <v>9</v>
      </c>
      <c r="E83" s="68">
        <v>8</v>
      </c>
      <c r="F83" s="68">
        <v>10</v>
      </c>
      <c r="G83" s="98">
        <f>IF(F83=0,"",E83/F83)</f>
        <v>0.8</v>
      </c>
      <c r="H83" s="39">
        <v>0</v>
      </c>
      <c r="I83" s="16"/>
      <c r="J83" s="16"/>
      <c r="K83" s="16"/>
      <c r="L83" s="108"/>
      <c r="M83" s="15"/>
      <c r="N83" s="16" t="s">
        <v>14</v>
      </c>
      <c r="O83" s="97">
        <f>O82/3</f>
        <v>19</v>
      </c>
      <c r="P83" s="39">
        <v>19</v>
      </c>
      <c r="Q83" s="97">
        <f>F83</f>
        <v>10</v>
      </c>
      <c r="R83" s="98">
        <f>IF(Q83=0,"",P83/Q83)</f>
        <v>1.9</v>
      </c>
      <c r="S83" s="39">
        <v>2</v>
      </c>
      <c r="T83" s="48"/>
      <c r="U83" s="16"/>
      <c r="V83" s="16"/>
      <c r="Y83" s="7"/>
    </row>
    <row r="84" spans="1:25" ht="18.899999999999999" customHeight="1" x14ac:dyDescent="0.35">
      <c r="A84" s="16"/>
      <c r="B84" s="16"/>
      <c r="C84" s="16" t="s">
        <v>15</v>
      </c>
      <c r="D84" s="97">
        <f>D82/3</f>
        <v>9</v>
      </c>
      <c r="E84" s="68">
        <v>3</v>
      </c>
      <c r="F84" s="68">
        <v>11</v>
      </c>
      <c r="G84" s="98">
        <f>IF(F84=0,"",E84/F84)</f>
        <v>0.27272727272727271</v>
      </c>
      <c r="H84" s="39">
        <v>0</v>
      </c>
      <c r="I84" s="16"/>
      <c r="J84" s="16"/>
      <c r="K84" s="16"/>
      <c r="L84" s="62"/>
      <c r="M84" s="16"/>
      <c r="N84" s="16" t="s">
        <v>15</v>
      </c>
      <c r="O84" s="97">
        <f>O82/3</f>
        <v>19</v>
      </c>
      <c r="P84" s="39">
        <v>19</v>
      </c>
      <c r="Q84" s="97">
        <v>12</v>
      </c>
      <c r="R84" s="98">
        <f t="shared" ref="R84:R85" si="18">IF(Q84=0,"",P84/Q84)</f>
        <v>1.5833333333333333</v>
      </c>
      <c r="S84" s="39">
        <v>2</v>
      </c>
      <c r="T84" s="48"/>
      <c r="U84" s="16"/>
      <c r="V84" s="16"/>
      <c r="Y84" s="7"/>
    </row>
    <row r="85" spans="1:25" ht="18.899999999999999" customHeight="1" x14ac:dyDescent="0.35">
      <c r="A85" s="16"/>
      <c r="B85" s="16"/>
      <c r="C85" s="16" t="s">
        <v>16</v>
      </c>
      <c r="D85" s="97">
        <f>D82/3</f>
        <v>9</v>
      </c>
      <c r="E85" s="68">
        <v>6</v>
      </c>
      <c r="F85" s="68">
        <v>8</v>
      </c>
      <c r="G85" s="98">
        <f>IF(F85=0,"",E85/F85)</f>
        <v>0.75</v>
      </c>
      <c r="H85" s="39">
        <v>0</v>
      </c>
      <c r="I85" s="16"/>
      <c r="J85" s="16"/>
      <c r="K85" s="16"/>
      <c r="L85" s="62"/>
      <c r="M85" s="16"/>
      <c r="N85" s="16" t="s">
        <v>16</v>
      </c>
      <c r="O85" s="97">
        <f>O82/3</f>
        <v>19</v>
      </c>
      <c r="P85" s="39">
        <v>19</v>
      </c>
      <c r="Q85" s="97">
        <f>F85</f>
        <v>8</v>
      </c>
      <c r="R85" s="98">
        <f t="shared" si="18"/>
        <v>2.375</v>
      </c>
      <c r="S85" s="39">
        <v>2</v>
      </c>
      <c r="T85" s="48"/>
      <c r="U85" s="16"/>
      <c r="V85" s="16"/>
      <c r="Y85" s="7"/>
    </row>
    <row r="86" spans="1:25" ht="18.899999999999999" customHeight="1" x14ac:dyDescent="0.3">
      <c r="A86" s="16"/>
      <c r="B86" s="16"/>
      <c r="C86" s="16"/>
      <c r="D86" s="16"/>
      <c r="E86" s="16"/>
      <c r="F86" s="16"/>
      <c r="G86" s="22"/>
      <c r="H86" s="16"/>
      <c r="I86" s="16"/>
      <c r="J86" s="16"/>
      <c r="K86" s="16"/>
      <c r="L86" s="62"/>
      <c r="M86" s="16"/>
      <c r="N86" s="16"/>
      <c r="O86" s="16"/>
      <c r="P86" s="16"/>
      <c r="Q86" s="16"/>
      <c r="R86" s="15"/>
      <c r="S86" s="16"/>
      <c r="T86" s="16"/>
      <c r="U86" s="16"/>
      <c r="V86" s="16"/>
    </row>
    <row r="87" spans="1:25" ht="18.899999999999999" customHeight="1" x14ac:dyDescent="0.3">
      <c r="A87" s="16"/>
      <c r="B87" s="16"/>
      <c r="C87" s="16"/>
      <c r="D87" s="16"/>
      <c r="E87" s="16"/>
      <c r="F87" s="16"/>
      <c r="G87" s="22"/>
      <c r="H87" s="16"/>
      <c r="I87" s="16"/>
      <c r="J87" s="16"/>
      <c r="K87" s="16"/>
      <c r="L87" s="62"/>
      <c r="M87" s="16"/>
      <c r="N87" s="16"/>
      <c r="O87" s="16"/>
      <c r="P87" s="16"/>
      <c r="Q87" s="16"/>
      <c r="R87" s="15"/>
      <c r="S87" s="16"/>
      <c r="T87" s="16"/>
      <c r="U87" s="16"/>
      <c r="V87" s="16"/>
    </row>
    <row r="88" spans="1:25" ht="18.899999999999999" customHeight="1" x14ac:dyDescent="0.3">
      <c r="A88" s="16"/>
      <c r="B88" s="16"/>
      <c r="C88" s="16"/>
      <c r="D88" s="16"/>
      <c r="E88" s="16"/>
      <c r="F88" s="16"/>
      <c r="G88" s="106"/>
      <c r="H88" s="16"/>
      <c r="I88" s="16"/>
      <c r="J88" s="16"/>
      <c r="K88" s="16"/>
      <c r="L88" s="62"/>
      <c r="M88" s="16"/>
      <c r="N88" s="16"/>
      <c r="O88" s="16"/>
      <c r="P88" s="16"/>
      <c r="Q88" s="16"/>
      <c r="R88" s="15"/>
      <c r="S88" s="16"/>
      <c r="T88" s="16"/>
      <c r="U88" s="16"/>
      <c r="V88" s="16"/>
    </row>
    <row r="89" spans="1:25" ht="18.899999999999999" customHeight="1" x14ac:dyDescent="0.3">
      <c r="A89" s="16"/>
      <c r="B89" s="126" t="s">
        <v>60</v>
      </c>
      <c r="C89" s="128">
        <f>D15</f>
        <v>0.7</v>
      </c>
      <c r="D89" s="93" t="s">
        <v>0</v>
      </c>
      <c r="E89" s="93" t="s">
        <v>1</v>
      </c>
      <c r="F89" s="93" t="s">
        <v>2</v>
      </c>
      <c r="G89" s="94" t="s">
        <v>4</v>
      </c>
      <c r="H89" s="93" t="s">
        <v>29</v>
      </c>
      <c r="I89" s="95" t="s">
        <v>61</v>
      </c>
      <c r="J89" s="131" t="s">
        <v>5</v>
      </c>
      <c r="K89" s="134"/>
      <c r="L89" s="139"/>
      <c r="M89" s="133" t="s">
        <v>60</v>
      </c>
      <c r="N89" s="128">
        <f>D7</f>
        <v>1.617</v>
      </c>
      <c r="O89" s="105" t="s">
        <v>0</v>
      </c>
      <c r="P89" s="93" t="s">
        <v>1</v>
      </c>
      <c r="Q89" s="93" t="s">
        <v>2</v>
      </c>
      <c r="R89" s="94" t="s">
        <v>4</v>
      </c>
      <c r="S89" s="93" t="s">
        <v>29</v>
      </c>
      <c r="T89" s="95" t="s">
        <v>61</v>
      </c>
      <c r="U89" s="95" t="s">
        <v>5</v>
      </c>
      <c r="V89" s="16"/>
    </row>
    <row r="90" spans="1:25" ht="18.899999999999999" customHeight="1" thickBot="1" x14ac:dyDescent="0.35">
      <c r="A90" s="140">
        <v>6</v>
      </c>
      <c r="B90" s="255" t="str">
        <f>B15</f>
        <v>Kas Meinema</v>
      </c>
      <c r="C90" s="256"/>
      <c r="D90" s="97">
        <f>E15</f>
        <v>27</v>
      </c>
      <c r="E90" s="97">
        <f>SUM(E91:E93)</f>
        <v>21</v>
      </c>
      <c r="F90" s="97">
        <f>SUM(F91:F93)</f>
        <v>36</v>
      </c>
      <c r="G90" s="98">
        <f>IF(F90=0,"",E90/F90)</f>
        <v>0.58333333333333337</v>
      </c>
      <c r="H90" s="99">
        <f>SUM(H91,H92,H93)</f>
        <v>0</v>
      </c>
      <c r="I90" s="107">
        <v>0</v>
      </c>
      <c r="J90" s="132">
        <v>0</v>
      </c>
      <c r="K90" s="137"/>
      <c r="L90" s="100">
        <v>2</v>
      </c>
      <c r="M90" s="257" t="str">
        <f>B7</f>
        <v>Dylan Sanders</v>
      </c>
      <c r="N90" s="258"/>
      <c r="O90" s="97">
        <f>E7</f>
        <v>54</v>
      </c>
      <c r="P90" s="97">
        <f>SUM(P91:P93)</f>
        <v>54</v>
      </c>
      <c r="Q90" s="97">
        <f>SUM(Q91:Q93)</f>
        <v>37</v>
      </c>
      <c r="R90" s="98">
        <f>IF(Q90=0,"",P90/Q90)</f>
        <v>1.4594594594594594</v>
      </c>
      <c r="S90" s="99">
        <f>SUM(S91,S92,S93)</f>
        <v>6</v>
      </c>
      <c r="T90" s="107">
        <v>0</v>
      </c>
      <c r="U90" s="107">
        <v>6</v>
      </c>
      <c r="V90" s="16"/>
    </row>
    <row r="91" spans="1:25" ht="18.899999999999999" customHeight="1" x14ac:dyDescent="0.3">
      <c r="A91" s="16"/>
      <c r="B91" s="15"/>
      <c r="C91" s="16" t="s">
        <v>14</v>
      </c>
      <c r="D91" s="97">
        <f>D90/3</f>
        <v>9</v>
      </c>
      <c r="E91" s="68">
        <v>5</v>
      </c>
      <c r="F91" s="68">
        <v>7</v>
      </c>
      <c r="G91" s="98">
        <f t="shared" ref="G91:G93" si="19">IF(F91=0,"",E91/F91)</f>
        <v>0.7142857142857143</v>
      </c>
      <c r="H91" s="39">
        <v>0</v>
      </c>
      <c r="I91" s="16"/>
      <c r="J91" s="16"/>
      <c r="K91" s="16"/>
      <c r="L91" s="108"/>
      <c r="M91" s="15"/>
      <c r="N91" s="16" t="s">
        <v>14</v>
      </c>
      <c r="O91" s="97">
        <f>O90/3</f>
        <v>18</v>
      </c>
      <c r="P91" s="39">
        <v>18</v>
      </c>
      <c r="Q91" s="97">
        <f>F91</f>
        <v>7</v>
      </c>
      <c r="R91" s="98">
        <f>IF(Q91=0,"",P91/Q91)</f>
        <v>2.5714285714285716</v>
      </c>
      <c r="S91" s="39">
        <v>2</v>
      </c>
      <c r="T91" s="48"/>
      <c r="U91" s="16"/>
      <c r="V91" s="16"/>
    </row>
    <row r="92" spans="1:25" ht="18.899999999999999" customHeight="1" x14ac:dyDescent="0.3">
      <c r="A92" s="16"/>
      <c r="B92" s="16"/>
      <c r="C92" s="16" t="s">
        <v>15</v>
      </c>
      <c r="D92" s="97">
        <f>D90/3</f>
        <v>9</v>
      </c>
      <c r="E92" s="68">
        <v>8</v>
      </c>
      <c r="F92" s="68">
        <v>13</v>
      </c>
      <c r="G92" s="98">
        <f t="shared" si="19"/>
        <v>0.61538461538461542</v>
      </c>
      <c r="H92" s="39">
        <v>0</v>
      </c>
      <c r="I92" s="16"/>
      <c r="J92" s="16"/>
      <c r="K92" s="16"/>
      <c r="L92" s="62"/>
      <c r="M92" s="16"/>
      <c r="N92" s="16" t="s">
        <v>15</v>
      </c>
      <c r="O92" s="97">
        <f>O90/3</f>
        <v>18</v>
      </c>
      <c r="P92" s="39">
        <v>18</v>
      </c>
      <c r="Q92" s="97">
        <v>14</v>
      </c>
      <c r="R92" s="98">
        <f t="shared" ref="R92:R93" si="20">IF(Q92=0,"",P92/Q92)</f>
        <v>1.2857142857142858</v>
      </c>
      <c r="S92" s="39">
        <v>2</v>
      </c>
      <c r="T92" s="48"/>
      <c r="U92" s="16"/>
      <c r="V92" s="16"/>
    </row>
    <row r="93" spans="1:25" ht="18.899999999999999" customHeight="1" x14ac:dyDescent="0.3">
      <c r="A93" s="16"/>
      <c r="B93" s="16"/>
      <c r="C93" s="16" t="s">
        <v>16</v>
      </c>
      <c r="D93" s="97">
        <f>D90/3</f>
        <v>9</v>
      </c>
      <c r="E93" s="68">
        <v>8</v>
      </c>
      <c r="F93" s="68">
        <v>16</v>
      </c>
      <c r="G93" s="98">
        <f t="shared" si="19"/>
        <v>0.5</v>
      </c>
      <c r="H93" s="39">
        <v>0</v>
      </c>
      <c r="I93" s="16"/>
      <c r="J93" s="16"/>
      <c r="K93" s="16"/>
      <c r="L93" s="62"/>
      <c r="M93" s="16"/>
      <c r="N93" s="16" t="s">
        <v>16</v>
      </c>
      <c r="O93" s="97">
        <f>O90/3</f>
        <v>18</v>
      </c>
      <c r="P93" s="39">
        <v>18</v>
      </c>
      <c r="Q93" s="97">
        <f>F93</f>
        <v>16</v>
      </c>
      <c r="R93" s="98">
        <f t="shared" si="20"/>
        <v>1.125</v>
      </c>
      <c r="S93" s="39">
        <v>2</v>
      </c>
      <c r="T93" s="48"/>
      <c r="U93" s="16"/>
      <c r="V93" s="16"/>
    </row>
    <row r="94" spans="1:25" ht="18.899999999999999" customHeight="1" x14ac:dyDescent="0.3">
      <c r="A94" s="16"/>
      <c r="B94" s="16"/>
      <c r="C94" s="16"/>
      <c r="D94" s="16"/>
      <c r="E94" s="16"/>
      <c r="F94" s="16"/>
      <c r="G94" s="106"/>
      <c r="H94" s="16"/>
      <c r="I94" s="16"/>
      <c r="J94" s="16"/>
      <c r="K94" s="16"/>
      <c r="L94" s="62"/>
      <c r="M94" s="16"/>
      <c r="N94" s="16"/>
      <c r="O94" s="16"/>
      <c r="P94" s="16"/>
      <c r="Q94" s="16"/>
      <c r="R94" s="15"/>
      <c r="S94" s="16"/>
      <c r="T94" s="16"/>
      <c r="U94" s="16"/>
      <c r="V94" s="16"/>
    </row>
    <row r="95" spans="1:25" ht="18.899999999999999" customHeight="1" thickBot="1" x14ac:dyDescent="0.35">
      <c r="A95" s="16"/>
      <c r="B95" s="126" t="s">
        <v>60</v>
      </c>
      <c r="C95" s="128">
        <f>D15</f>
        <v>0.7</v>
      </c>
      <c r="D95" s="93" t="s">
        <v>0</v>
      </c>
      <c r="E95" s="93" t="s">
        <v>1</v>
      </c>
      <c r="F95" s="93" t="s">
        <v>2</v>
      </c>
      <c r="G95" s="94" t="s">
        <v>4</v>
      </c>
      <c r="H95" s="93" t="s">
        <v>29</v>
      </c>
      <c r="I95" s="95" t="s">
        <v>61</v>
      </c>
      <c r="J95" s="129" t="s">
        <v>5</v>
      </c>
      <c r="K95" s="135"/>
      <c r="L95" s="139"/>
      <c r="M95" s="133" t="s">
        <v>60</v>
      </c>
      <c r="N95" s="128">
        <f>D9</f>
        <v>0.84099999999999997</v>
      </c>
      <c r="O95" s="105" t="s">
        <v>0</v>
      </c>
      <c r="P95" s="93" t="s">
        <v>1</v>
      </c>
      <c r="Q95" s="93" t="s">
        <v>2</v>
      </c>
      <c r="R95" s="94" t="s">
        <v>4</v>
      </c>
      <c r="S95" s="93" t="s">
        <v>29</v>
      </c>
      <c r="T95" s="95" t="s">
        <v>61</v>
      </c>
      <c r="U95" s="95" t="s">
        <v>5</v>
      </c>
      <c r="V95" s="16"/>
    </row>
    <row r="96" spans="1:25" ht="18.899999999999999" customHeight="1" x14ac:dyDescent="0.3">
      <c r="A96" s="140">
        <v>6</v>
      </c>
      <c r="B96" s="259" t="str">
        <f>B15</f>
        <v>Kas Meinema</v>
      </c>
      <c r="C96" s="260"/>
      <c r="D96" s="97">
        <f>E15</f>
        <v>27</v>
      </c>
      <c r="E96" s="97">
        <f>SUM(E97:E99)</f>
        <v>0</v>
      </c>
      <c r="F96" s="97">
        <f>SUM(F97:F99)</f>
        <v>0</v>
      </c>
      <c r="G96" s="98" t="str">
        <f>IF(F96=0,"",E96/F96)</f>
        <v/>
      </c>
      <c r="H96" s="99">
        <f>SUM(H97,H98,H99)</f>
        <v>0</v>
      </c>
      <c r="I96" s="107"/>
      <c r="J96" s="132"/>
      <c r="K96" s="136"/>
      <c r="L96" s="100">
        <v>3</v>
      </c>
      <c r="M96" s="261" t="str">
        <f>B9</f>
        <v>Britta Nijland</v>
      </c>
      <c r="N96" s="262"/>
      <c r="O96" s="97">
        <f>E9</f>
        <v>30</v>
      </c>
      <c r="P96" s="97">
        <f>SUM(P97:P99)</f>
        <v>0</v>
      </c>
      <c r="Q96" s="97">
        <f>SUM(Q97:Q99)</f>
        <v>0</v>
      </c>
      <c r="R96" s="98" t="str">
        <f>IF(Q96=0,"",P96/Q96)</f>
        <v/>
      </c>
      <c r="S96" s="99">
        <f>SUM(S97,S98,S99)</f>
        <v>0</v>
      </c>
      <c r="T96" s="107"/>
      <c r="U96" s="107"/>
      <c r="V96" s="16"/>
    </row>
    <row r="97" spans="1:22" ht="18.899999999999999" customHeight="1" x14ac:dyDescent="0.3">
      <c r="A97" s="16"/>
      <c r="B97" s="15"/>
      <c r="C97" s="16" t="s">
        <v>14</v>
      </c>
      <c r="D97" s="97">
        <f>D96/3</f>
        <v>9</v>
      </c>
      <c r="E97" s="68"/>
      <c r="F97" s="68"/>
      <c r="G97" s="98" t="str">
        <f t="shared" ref="G97:G99" si="21">IF(F97=0,"",E97/F97)</f>
        <v/>
      </c>
      <c r="H97" s="39"/>
      <c r="I97" s="16"/>
      <c r="J97" s="16"/>
      <c r="K97" s="16"/>
      <c r="L97" s="108"/>
      <c r="M97" s="15"/>
      <c r="N97" s="16" t="s">
        <v>14</v>
      </c>
      <c r="O97" s="97">
        <f>O96/3</f>
        <v>10</v>
      </c>
      <c r="P97" s="39"/>
      <c r="Q97" s="97">
        <f>F97</f>
        <v>0</v>
      </c>
      <c r="R97" s="98" t="str">
        <f>IF(Q97=0,"",P97/Q97)</f>
        <v/>
      </c>
      <c r="S97" s="39"/>
      <c r="T97" s="48"/>
      <c r="U97" s="16"/>
      <c r="V97" s="16"/>
    </row>
    <row r="98" spans="1:22" ht="18.899999999999999" customHeight="1" x14ac:dyDescent="0.3">
      <c r="A98" s="16"/>
      <c r="B98" s="16"/>
      <c r="C98" s="16" t="s">
        <v>15</v>
      </c>
      <c r="D98" s="97">
        <f>D96/3</f>
        <v>9</v>
      </c>
      <c r="E98" s="68"/>
      <c r="F98" s="68"/>
      <c r="G98" s="98" t="str">
        <f t="shared" si="21"/>
        <v/>
      </c>
      <c r="H98" s="39"/>
      <c r="I98" s="16"/>
      <c r="J98" s="16"/>
      <c r="K98" s="16"/>
      <c r="L98" s="62"/>
      <c r="M98" s="16"/>
      <c r="N98" s="16" t="s">
        <v>15</v>
      </c>
      <c r="O98" s="97">
        <f>O96/3</f>
        <v>10</v>
      </c>
      <c r="P98" s="39"/>
      <c r="Q98" s="97">
        <f>F98</f>
        <v>0</v>
      </c>
      <c r="R98" s="98" t="str">
        <f t="shared" ref="R98:R99" si="22">IF(Q98=0,"",P98/Q98)</f>
        <v/>
      </c>
      <c r="S98" s="39"/>
      <c r="T98" s="48"/>
      <c r="U98" s="16"/>
      <c r="V98" s="16"/>
    </row>
    <row r="99" spans="1:22" ht="18.899999999999999" customHeight="1" x14ac:dyDescent="0.3">
      <c r="A99" s="16"/>
      <c r="B99" s="16"/>
      <c r="C99" s="16" t="s">
        <v>16</v>
      </c>
      <c r="D99" s="97">
        <f>D96/3</f>
        <v>9</v>
      </c>
      <c r="E99" s="68"/>
      <c r="F99" s="68"/>
      <c r="G99" s="98" t="str">
        <f t="shared" si="21"/>
        <v/>
      </c>
      <c r="H99" s="39"/>
      <c r="I99" s="16"/>
      <c r="J99" s="16"/>
      <c r="K99" s="16"/>
      <c r="L99" s="62"/>
      <c r="M99" s="16"/>
      <c r="N99" s="16" t="s">
        <v>16</v>
      </c>
      <c r="O99" s="97">
        <f>O96/3</f>
        <v>10</v>
      </c>
      <c r="P99" s="39"/>
      <c r="Q99" s="97">
        <f>F99</f>
        <v>0</v>
      </c>
      <c r="R99" s="98" t="str">
        <f t="shared" si="22"/>
        <v/>
      </c>
      <c r="S99" s="39"/>
      <c r="T99" s="48"/>
      <c r="U99" s="16"/>
      <c r="V99" s="16"/>
    </row>
    <row r="100" spans="1:22" ht="18.899999999999999" customHeight="1" x14ac:dyDescent="0.3">
      <c r="A100" s="16"/>
      <c r="B100" s="16"/>
      <c r="C100" s="16"/>
      <c r="D100" s="16"/>
      <c r="E100" s="16"/>
      <c r="F100" s="16"/>
      <c r="G100" s="103"/>
      <c r="H100" s="16"/>
      <c r="I100" s="16"/>
      <c r="J100" s="16"/>
      <c r="K100" s="16"/>
      <c r="L100" s="62"/>
      <c r="M100" s="16"/>
      <c r="N100" s="16"/>
      <c r="O100" s="16"/>
      <c r="P100" s="16"/>
      <c r="Q100" s="16"/>
      <c r="R100" s="15"/>
      <c r="S100" s="16"/>
      <c r="T100" s="16"/>
      <c r="U100" s="16"/>
      <c r="V100" s="16"/>
    </row>
    <row r="101" spans="1:22" ht="18.899999999999999" customHeight="1" x14ac:dyDescent="0.3">
      <c r="A101" s="16"/>
      <c r="B101" s="126" t="s">
        <v>60</v>
      </c>
      <c r="C101" s="128">
        <f>D15</f>
        <v>0.7</v>
      </c>
      <c r="D101" s="93" t="s">
        <v>0</v>
      </c>
      <c r="E101" s="93" t="s">
        <v>1</v>
      </c>
      <c r="F101" s="93" t="s">
        <v>2</v>
      </c>
      <c r="G101" s="94" t="s">
        <v>4</v>
      </c>
      <c r="H101" s="93" t="s">
        <v>29</v>
      </c>
      <c r="I101" s="95" t="s">
        <v>61</v>
      </c>
      <c r="J101" s="131" t="s">
        <v>5</v>
      </c>
      <c r="K101" s="134"/>
      <c r="L101" s="139"/>
      <c r="M101" s="133" t="s">
        <v>60</v>
      </c>
      <c r="N101" s="128">
        <f>D11</f>
        <v>0.8</v>
      </c>
      <c r="O101" s="105" t="s">
        <v>0</v>
      </c>
      <c r="P101" s="93" t="s">
        <v>1</v>
      </c>
      <c r="Q101" s="93" t="s">
        <v>2</v>
      </c>
      <c r="R101" s="94" t="s">
        <v>4</v>
      </c>
      <c r="S101" s="93" t="s">
        <v>29</v>
      </c>
      <c r="T101" s="95"/>
      <c r="U101" s="95" t="s">
        <v>5</v>
      </c>
      <c r="V101" s="16"/>
    </row>
    <row r="102" spans="1:22" ht="18.899999999999999" customHeight="1" x14ac:dyDescent="0.3">
      <c r="A102" s="140">
        <v>6</v>
      </c>
      <c r="B102" s="263" t="str">
        <f>B15</f>
        <v>Kas Meinema</v>
      </c>
      <c r="C102" s="264"/>
      <c r="D102" s="97">
        <f>E15</f>
        <v>27</v>
      </c>
      <c r="E102" s="97">
        <f>SUM(E103:E105)</f>
        <v>25</v>
      </c>
      <c r="F102" s="97">
        <f>SUM(F103:F105)</f>
        <v>59</v>
      </c>
      <c r="G102" s="98">
        <f>IF(F102=0,"",E102/F102)</f>
        <v>0.42372881355932202</v>
      </c>
      <c r="H102" s="99">
        <f>SUM(H103,H104,H105)</f>
        <v>4</v>
      </c>
      <c r="I102" s="107">
        <v>0</v>
      </c>
      <c r="J102" s="132">
        <v>4</v>
      </c>
      <c r="K102" s="137"/>
      <c r="L102" s="100">
        <v>4</v>
      </c>
      <c r="M102" s="265" t="str">
        <f>B11</f>
        <v>Jelle van Amerongen</v>
      </c>
      <c r="N102" s="266"/>
      <c r="O102" s="97">
        <f>E11</f>
        <v>30</v>
      </c>
      <c r="P102" s="97">
        <f>SUM(P103:P105)</f>
        <v>26</v>
      </c>
      <c r="Q102" s="97">
        <f>SUM(Q103:Q105)</f>
        <v>59</v>
      </c>
      <c r="R102" s="98">
        <f>IF(Q102=0,"",P102/Q102)</f>
        <v>0.44067796610169491</v>
      </c>
      <c r="S102" s="99">
        <f>SUM(S103,S104,S105)</f>
        <v>2</v>
      </c>
      <c r="T102" s="107">
        <v>0</v>
      </c>
      <c r="U102" s="107">
        <v>2</v>
      </c>
      <c r="V102" s="16"/>
    </row>
    <row r="103" spans="1:22" ht="18.899999999999999" customHeight="1" x14ac:dyDescent="0.3">
      <c r="A103" s="16"/>
      <c r="B103" s="15"/>
      <c r="C103" s="16" t="s">
        <v>14</v>
      </c>
      <c r="D103" s="97">
        <f>D102/3</f>
        <v>9</v>
      </c>
      <c r="E103" s="68">
        <v>7</v>
      </c>
      <c r="F103" s="68">
        <v>29</v>
      </c>
      <c r="G103" s="98">
        <f t="shared" ref="G103:G105" si="23">IF(F103=0,"",E103/F103)</f>
        <v>0.2413793103448276</v>
      </c>
      <c r="H103" s="39">
        <v>0</v>
      </c>
      <c r="I103" s="16"/>
      <c r="J103" s="16"/>
      <c r="K103" s="16"/>
      <c r="L103" s="108"/>
      <c r="M103" s="15"/>
      <c r="N103" s="16" t="s">
        <v>14</v>
      </c>
      <c r="O103" s="97">
        <f>O102/3</f>
        <v>10</v>
      </c>
      <c r="P103" s="39">
        <v>10</v>
      </c>
      <c r="Q103" s="97">
        <f>F103</f>
        <v>29</v>
      </c>
      <c r="R103" s="98">
        <f>IF(Q103=0,"",P103/Q103)</f>
        <v>0.34482758620689657</v>
      </c>
      <c r="S103" s="39">
        <v>2</v>
      </c>
      <c r="T103" s="48"/>
      <c r="U103" s="16"/>
      <c r="V103" s="16"/>
    </row>
    <row r="104" spans="1:22" ht="18.899999999999999" customHeight="1" x14ac:dyDescent="0.3">
      <c r="A104" s="16"/>
      <c r="B104" s="16"/>
      <c r="C104" s="16" t="s">
        <v>15</v>
      </c>
      <c r="D104" s="97">
        <f>D102/3</f>
        <v>9</v>
      </c>
      <c r="E104" s="68">
        <v>9</v>
      </c>
      <c r="F104" s="68">
        <v>16</v>
      </c>
      <c r="G104" s="98">
        <f t="shared" si="23"/>
        <v>0.5625</v>
      </c>
      <c r="H104" s="39">
        <v>2</v>
      </c>
      <c r="I104" s="16"/>
      <c r="J104" s="16"/>
      <c r="K104" s="16"/>
      <c r="L104" s="62"/>
      <c r="M104" s="16"/>
      <c r="N104" s="16" t="s">
        <v>15</v>
      </c>
      <c r="O104" s="97">
        <f>O102/3</f>
        <v>10</v>
      </c>
      <c r="P104" s="39">
        <v>7</v>
      </c>
      <c r="Q104" s="97">
        <f>F104</f>
        <v>16</v>
      </c>
      <c r="R104" s="98">
        <f t="shared" ref="R104:R105" si="24">IF(Q104=0,"",P104/Q104)</f>
        <v>0.4375</v>
      </c>
      <c r="S104" s="39">
        <v>0</v>
      </c>
      <c r="T104" s="48"/>
      <c r="U104" s="16"/>
      <c r="V104" s="16"/>
    </row>
    <row r="105" spans="1:22" ht="18.899999999999999" customHeight="1" x14ac:dyDescent="0.3">
      <c r="A105" s="16"/>
      <c r="B105" s="16"/>
      <c r="C105" s="16" t="s">
        <v>16</v>
      </c>
      <c r="D105" s="97">
        <f>D102/3</f>
        <v>9</v>
      </c>
      <c r="E105" s="68">
        <v>9</v>
      </c>
      <c r="F105" s="68">
        <v>14</v>
      </c>
      <c r="G105" s="98">
        <f t="shared" si="23"/>
        <v>0.6428571428571429</v>
      </c>
      <c r="H105" s="39">
        <v>2</v>
      </c>
      <c r="I105" s="16"/>
      <c r="J105" s="16"/>
      <c r="K105" s="16"/>
      <c r="L105" s="62"/>
      <c r="M105" s="16"/>
      <c r="N105" s="16" t="s">
        <v>16</v>
      </c>
      <c r="O105" s="97">
        <f>O102/3</f>
        <v>10</v>
      </c>
      <c r="P105" s="39">
        <v>9</v>
      </c>
      <c r="Q105" s="97">
        <f>F105</f>
        <v>14</v>
      </c>
      <c r="R105" s="98">
        <f t="shared" si="24"/>
        <v>0.6428571428571429</v>
      </c>
      <c r="S105" s="39">
        <v>0</v>
      </c>
      <c r="T105" s="48"/>
      <c r="U105" s="16"/>
      <c r="V105" s="16"/>
    </row>
    <row r="106" spans="1:22" ht="18.899999999999999" customHeight="1" x14ac:dyDescent="0.3">
      <c r="A106" s="16"/>
      <c r="B106" s="16"/>
      <c r="C106" s="16"/>
      <c r="D106" s="16"/>
      <c r="E106" s="16"/>
      <c r="F106" s="16"/>
      <c r="G106" s="103"/>
      <c r="H106" s="16"/>
      <c r="I106" s="16"/>
      <c r="J106" s="16"/>
      <c r="K106" s="16"/>
      <c r="L106" s="62"/>
      <c r="M106" s="16"/>
      <c r="N106" s="16"/>
      <c r="O106" s="16"/>
      <c r="P106" s="16"/>
      <c r="Q106" s="16"/>
      <c r="R106" s="15"/>
      <c r="S106" s="16"/>
      <c r="T106" s="16"/>
      <c r="U106" s="16"/>
      <c r="V106" s="16"/>
    </row>
    <row r="107" spans="1:22" ht="18.899999999999999" customHeight="1" x14ac:dyDescent="0.3">
      <c r="A107" s="16"/>
      <c r="B107" s="126" t="s">
        <v>60</v>
      </c>
      <c r="C107" s="128">
        <f>D15</f>
        <v>0.7</v>
      </c>
      <c r="D107" s="93" t="s">
        <v>0</v>
      </c>
      <c r="E107" s="93" t="s">
        <v>1</v>
      </c>
      <c r="F107" s="93" t="s">
        <v>2</v>
      </c>
      <c r="G107" s="94" t="s">
        <v>4</v>
      </c>
      <c r="H107" s="93" t="s">
        <v>29</v>
      </c>
      <c r="I107" s="95" t="s">
        <v>61</v>
      </c>
      <c r="J107" s="131" t="s">
        <v>5</v>
      </c>
      <c r="K107" s="134"/>
      <c r="L107" s="139"/>
      <c r="M107" s="133" t="s">
        <v>60</v>
      </c>
      <c r="N107" s="128">
        <f>D13</f>
        <v>0.53500000000000003</v>
      </c>
      <c r="O107" s="105" t="s">
        <v>0</v>
      </c>
      <c r="P107" s="93" t="s">
        <v>1</v>
      </c>
      <c r="Q107" s="93" t="s">
        <v>2</v>
      </c>
      <c r="R107" s="94" t="s">
        <v>4</v>
      </c>
      <c r="S107" s="93" t="s">
        <v>29</v>
      </c>
      <c r="T107" s="95" t="s">
        <v>61</v>
      </c>
      <c r="U107" s="95" t="s">
        <v>5</v>
      </c>
      <c r="V107" s="16"/>
    </row>
    <row r="108" spans="1:22" ht="18.899999999999999" customHeight="1" x14ac:dyDescent="0.3">
      <c r="A108" s="140">
        <v>6</v>
      </c>
      <c r="B108" s="254" t="str">
        <f>B15</f>
        <v>Kas Meinema</v>
      </c>
      <c r="C108" s="254"/>
      <c r="D108" s="97">
        <f>E15</f>
        <v>27</v>
      </c>
      <c r="E108" s="97">
        <f>SUM(E109:E111)</f>
        <v>0</v>
      </c>
      <c r="F108" s="97">
        <f>SUM(F109:F111)</f>
        <v>0</v>
      </c>
      <c r="G108" s="98" t="str">
        <f>IF(F108=0,"",E108/F108)</f>
        <v/>
      </c>
      <c r="H108" s="99">
        <f>SUM(H109,H110,H111)</f>
        <v>0</v>
      </c>
      <c r="I108" s="107"/>
      <c r="J108" s="132"/>
      <c r="K108" s="137"/>
      <c r="L108" s="100">
        <v>5</v>
      </c>
      <c r="M108" s="189" t="str">
        <f>B13</f>
        <v>Jan Marten Gnodde</v>
      </c>
      <c r="N108" s="190"/>
      <c r="O108" s="97">
        <f>E13</f>
        <v>24</v>
      </c>
      <c r="P108" s="97">
        <f>SUM(P109:P111)</f>
        <v>0</v>
      </c>
      <c r="Q108" s="97">
        <f>SUM(Q109:Q111)</f>
        <v>0</v>
      </c>
      <c r="R108" s="98" t="str">
        <f>IF(Q108=0,"",P108/Q108)</f>
        <v/>
      </c>
      <c r="S108" s="99">
        <f>SUM(S109,S110,S111)</f>
        <v>0</v>
      </c>
      <c r="T108" s="107"/>
      <c r="U108" s="107"/>
      <c r="V108" s="16"/>
    </row>
    <row r="109" spans="1:22" ht="18.899999999999999" customHeight="1" x14ac:dyDescent="0.3">
      <c r="A109" s="16"/>
      <c r="B109" s="15"/>
      <c r="C109" s="16" t="s">
        <v>14</v>
      </c>
      <c r="D109" s="97">
        <f>D108/3</f>
        <v>9</v>
      </c>
      <c r="E109" s="68"/>
      <c r="F109" s="68"/>
      <c r="G109" s="98" t="str">
        <f t="shared" ref="G109:G111" si="25">IF(F109=0,"",E109/F109)</f>
        <v/>
      </c>
      <c r="H109" s="39"/>
      <c r="I109" s="16"/>
      <c r="J109" s="16"/>
      <c r="K109" s="16"/>
      <c r="L109" s="108"/>
      <c r="M109" s="15"/>
      <c r="N109" s="16" t="s">
        <v>14</v>
      </c>
      <c r="O109" s="97">
        <f>O108/3</f>
        <v>8</v>
      </c>
      <c r="P109" s="39"/>
      <c r="Q109" s="97">
        <f>F109</f>
        <v>0</v>
      </c>
      <c r="R109" s="98" t="str">
        <f>IF(Q109=0,"",P109/Q109)</f>
        <v/>
      </c>
      <c r="S109" s="39"/>
      <c r="T109" s="48"/>
      <c r="U109" s="16"/>
      <c r="V109" s="16"/>
    </row>
    <row r="110" spans="1:22" ht="18.899999999999999" customHeight="1" x14ac:dyDescent="0.3">
      <c r="A110" s="16"/>
      <c r="B110" s="16"/>
      <c r="C110" s="16" t="s">
        <v>15</v>
      </c>
      <c r="D110" s="97">
        <f>D108/3</f>
        <v>9</v>
      </c>
      <c r="E110" s="68"/>
      <c r="F110" s="68"/>
      <c r="G110" s="98" t="str">
        <f t="shared" si="25"/>
        <v/>
      </c>
      <c r="H110" s="39"/>
      <c r="I110" s="16"/>
      <c r="J110" s="16"/>
      <c r="K110" s="16"/>
      <c r="L110" s="62"/>
      <c r="M110" s="16"/>
      <c r="N110" s="16" t="s">
        <v>15</v>
      </c>
      <c r="O110" s="97">
        <f>O108/3</f>
        <v>8</v>
      </c>
      <c r="P110" s="39"/>
      <c r="Q110" s="97">
        <f>F110</f>
        <v>0</v>
      </c>
      <c r="R110" s="98" t="str">
        <f t="shared" ref="R110:R111" si="26">IF(Q110=0,"",P110/Q110)</f>
        <v/>
      </c>
      <c r="S110" s="39"/>
      <c r="T110" s="48"/>
      <c r="U110" s="16"/>
      <c r="V110" s="16"/>
    </row>
    <row r="111" spans="1:22" ht="18.899999999999999" customHeight="1" x14ac:dyDescent="0.3">
      <c r="A111" s="16"/>
      <c r="B111" s="16"/>
      <c r="C111" s="16" t="s">
        <v>16</v>
      </c>
      <c r="D111" s="97">
        <f>D108/3</f>
        <v>9</v>
      </c>
      <c r="E111" s="68"/>
      <c r="F111" s="68"/>
      <c r="G111" s="98" t="str">
        <f t="shared" si="25"/>
        <v/>
      </c>
      <c r="H111" s="39"/>
      <c r="I111" s="16"/>
      <c r="J111" s="16"/>
      <c r="K111" s="16"/>
      <c r="L111" s="62"/>
      <c r="M111" s="16"/>
      <c r="N111" s="16" t="s">
        <v>16</v>
      </c>
      <c r="O111" s="97">
        <f>O108/3</f>
        <v>8</v>
      </c>
      <c r="P111" s="39"/>
      <c r="Q111" s="97">
        <f>F111</f>
        <v>0</v>
      </c>
      <c r="R111" s="98" t="str">
        <f t="shared" si="26"/>
        <v/>
      </c>
      <c r="S111" s="39"/>
      <c r="T111" s="48"/>
      <c r="U111" s="16"/>
      <c r="V111" s="16"/>
    </row>
  </sheetData>
  <mergeCells count="46">
    <mergeCell ref="B6:C6"/>
    <mergeCell ref="B1:I1"/>
    <mergeCell ref="B2:G2"/>
    <mergeCell ref="B4:C4"/>
    <mergeCell ref="B5:C5"/>
    <mergeCell ref="H5:S5"/>
    <mergeCell ref="B13:C13"/>
    <mergeCell ref="B7:C7"/>
    <mergeCell ref="B8:C8"/>
    <mergeCell ref="B9:C9"/>
    <mergeCell ref="B10:C10"/>
    <mergeCell ref="B11:C11"/>
    <mergeCell ref="B12:C12"/>
    <mergeCell ref="B31:C31"/>
    <mergeCell ref="M31:N31"/>
    <mergeCell ref="B37:C37"/>
    <mergeCell ref="B47:C47"/>
    <mergeCell ref="M37:N37"/>
    <mergeCell ref="B43:C43"/>
    <mergeCell ref="M43:N43"/>
    <mergeCell ref="B15:C15"/>
    <mergeCell ref="B18:C18"/>
    <mergeCell ref="M18:N18"/>
    <mergeCell ref="B24:C24"/>
    <mergeCell ref="M24:N24"/>
    <mergeCell ref="B82:C82"/>
    <mergeCell ref="M82:N82"/>
    <mergeCell ref="B49:C49"/>
    <mergeCell ref="M49:N49"/>
    <mergeCell ref="B57:C57"/>
    <mergeCell ref="M57:N57"/>
    <mergeCell ref="B63:C63"/>
    <mergeCell ref="M63:N63"/>
    <mergeCell ref="B69:C69"/>
    <mergeCell ref="M69:N69"/>
    <mergeCell ref="B75:C75"/>
    <mergeCell ref="M75:N75"/>
    <mergeCell ref="B80:C80"/>
    <mergeCell ref="B108:C108"/>
    <mergeCell ref="M108:N108"/>
    <mergeCell ref="B90:C90"/>
    <mergeCell ref="M90:N90"/>
    <mergeCell ref="B96:C96"/>
    <mergeCell ref="M96:N96"/>
    <mergeCell ref="B102:C102"/>
    <mergeCell ref="M102:N10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workbookViewId="0">
      <selection activeCell="U13" sqref="U13"/>
    </sheetView>
  </sheetViews>
  <sheetFormatPr defaultRowHeight="14.4" x14ac:dyDescent="0.3"/>
  <cols>
    <col min="1" max="1" width="3" customWidth="1"/>
    <col min="2" max="2" width="9.88671875" customWidth="1"/>
    <col min="3" max="3" width="8.44140625" customWidth="1"/>
    <col min="4" max="6" width="5.5546875" customWidth="1"/>
    <col min="7" max="7" width="7" customWidth="1"/>
    <col min="8" max="8" width="5.5546875" customWidth="1"/>
    <col min="9" max="9" width="7" customWidth="1"/>
    <col min="10" max="10" width="9" customWidth="1"/>
    <col min="11" max="11" width="19.44140625" customWidth="1"/>
    <col min="12" max="13" width="5.5546875" customWidth="1"/>
    <col min="14" max="14" width="4.5546875" customWidth="1"/>
    <col min="15" max="15" width="5.5546875" customWidth="1"/>
    <col min="16" max="16" width="6.109375" customWidth="1"/>
    <col min="17" max="17" width="7" customWidth="1"/>
    <col min="18" max="18" width="8" customWidth="1"/>
  </cols>
  <sheetData>
    <row r="1" spans="2:18" ht="18.899999999999999" customHeight="1" thickBot="1" x14ac:dyDescent="0.4">
      <c r="B1" s="53" t="s">
        <v>63</v>
      </c>
      <c r="C1" s="54"/>
      <c r="D1" s="54"/>
      <c r="E1" s="54"/>
      <c r="F1" s="54"/>
      <c r="G1" s="54"/>
      <c r="H1" s="54"/>
      <c r="I1" s="54"/>
      <c r="J1" s="55"/>
      <c r="K1" s="51"/>
      <c r="L1" s="27"/>
      <c r="M1" s="27"/>
      <c r="N1" s="27"/>
      <c r="O1" s="27"/>
      <c r="P1" s="27"/>
      <c r="Q1" s="27"/>
      <c r="R1" s="27"/>
    </row>
    <row r="2" spans="2:18" ht="18.899999999999999" customHeight="1" thickBot="1" x14ac:dyDescent="0.35">
      <c r="B2" s="32" t="s">
        <v>6</v>
      </c>
      <c r="C2" s="33"/>
      <c r="D2" s="33"/>
      <c r="E2" s="31"/>
      <c r="F2" s="33"/>
      <c r="G2" s="33"/>
      <c r="H2" s="28"/>
      <c r="I2" s="28"/>
      <c r="J2" s="52"/>
      <c r="K2" s="29"/>
      <c r="L2" s="30"/>
    </row>
    <row r="3" spans="2:18" ht="18.899999999999999" customHeight="1" thickTop="1" thickBot="1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ht="18.899999999999999" customHeight="1" thickBot="1" x14ac:dyDescent="0.35">
      <c r="B4" s="16"/>
      <c r="C4" s="16"/>
      <c r="D4" s="219" t="s">
        <v>8</v>
      </c>
      <c r="E4" s="220"/>
      <c r="F4" s="25" t="s">
        <v>0</v>
      </c>
      <c r="G4" s="24" t="s">
        <v>1</v>
      </c>
      <c r="H4" s="24" t="s">
        <v>2</v>
      </c>
      <c r="I4" s="24" t="s">
        <v>4</v>
      </c>
      <c r="J4" s="36" t="s">
        <v>7</v>
      </c>
      <c r="K4" s="221" t="str">
        <f>Deelnemers!G18</f>
        <v>Poule D</v>
      </c>
      <c r="L4" s="222"/>
      <c r="M4" s="24" t="s">
        <v>30</v>
      </c>
      <c r="N4" s="24" t="s">
        <v>5</v>
      </c>
      <c r="O4" s="24" t="s">
        <v>31</v>
      </c>
      <c r="P4" s="16"/>
      <c r="Q4" s="16"/>
      <c r="R4" s="16"/>
    </row>
    <row r="5" spans="2:18" ht="18.899999999999999" customHeight="1" x14ac:dyDescent="0.3">
      <c r="B5" s="158">
        <v>1</v>
      </c>
      <c r="C5" s="118" t="str">
        <f>Deelnemers!J19</f>
        <v>3 X 19</v>
      </c>
      <c r="D5" s="217">
        <f>Deelnemers!H19</f>
        <v>1.712</v>
      </c>
      <c r="E5" s="218"/>
      <c r="F5" s="40">
        <f>SUM(D20,D22,D24,D26,M41)</f>
        <v>285</v>
      </c>
      <c r="G5" s="40">
        <f t="shared" ref="G5:H5" si="0">SUM(E20,E22,E24,E26,N41)</f>
        <v>152</v>
      </c>
      <c r="H5" s="40">
        <f t="shared" si="0"/>
        <v>82</v>
      </c>
      <c r="I5" s="61">
        <f>IF(H5=0,"",G5/H5)</f>
        <v>1.8536585365853659</v>
      </c>
      <c r="J5" s="59">
        <f>I5/D5*100</f>
        <v>108.27444723045363</v>
      </c>
      <c r="K5" s="223" t="str">
        <f>Deelnemers!G19</f>
        <v>Sean van Buren</v>
      </c>
      <c r="L5" s="223"/>
      <c r="M5" s="40">
        <f>SUM(H20,H22,H24,H26,Q41)</f>
        <v>16</v>
      </c>
      <c r="N5" s="40">
        <f>SUM(I20,I22,I24,I26,R41)</f>
        <v>18</v>
      </c>
      <c r="O5" s="43"/>
      <c r="P5" s="16"/>
      <c r="Q5" s="16"/>
      <c r="R5" s="16"/>
    </row>
    <row r="6" spans="2:18" ht="18.899999999999999" customHeight="1" x14ac:dyDescent="0.3">
      <c r="B6" s="16"/>
      <c r="C6" s="16"/>
      <c r="D6" s="22"/>
      <c r="E6" s="62"/>
      <c r="F6" s="41"/>
      <c r="G6" s="41"/>
      <c r="H6" s="41"/>
      <c r="I6" s="41"/>
      <c r="J6" s="41"/>
      <c r="K6" s="72"/>
      <c r="L6" s="73"/>
      <c r="M6" s="16"/>
      <c r="N6" s="41"/>
      <c r="O6" s="42"/>
      <c r="P6" s="16"/>
      <c r="Q6" s="16"/>
      <c r="R6" s="16"/>
    </row>
    <row r="7" spans="2:18" ht="18.899999999999999" customHeight="1" x14ac:dyDescent="0.3">
      <c r="B7" s="158">
        <v>2</v>
      </c>
      <c r="C7" s="119" t="str">
        <f>Deelnemers!J21</f>
        <v>3 X 18</v>
      </c>
      <c r="D7" s="217">
        <f>Deelnemers!H21</f>
        <v>1.617</v>
      </c>
      <c r="E7" s="218"/>
      <c r="F7" s="40">
        <f>SUM(M20,D29,D31,D33,M43)</f>
        <v>270</v>
      </c>
      <c r="G7" s="40">
        <f t="shared" ref="G7:H7" si="1">SUM(N20,E29,E31,E33,N43)</f>
        <v>131</v>
      </c>
      <c r="H7" s="40">
        <f t="shared" si="1"/>
        <v>105</v>
      </c>
      <c r="I7" s="61">
        <f>IF(H7=0,"",G7/H7)</f>
        <v>1.2476190476190476</v>
      </c>
      <c r="J7" s="59">
        <f>I7/D7*100</f>
        <v>77.156403687015924</v>
      </c>
      <c r="K7" s="226" t="str">
        <f>Deelnemers!G21</f>
        <v>Dylan Sanders</v>
      </c>
      <c r="L7" s="226"/>
      <c r="M7" s="40">
        <f>SUM(Q20,H29,H31,H33,Q43)</f>
        <v>10</v>
      </c>
      <c r="N7" s="40">
        <f>SUM(R20,I29,I31,I33,R43)</f>
        <v>10</v>
      </c>
      <c r="O7" s="43"/>
      <c r="P7" s="16"/>
      <c r="Q7" s="16"/>
      <c r="R7" s="16"/>
    </row>
    <row r="8" spans="2:18" ht="18.899999999999999" customHeight="1" x14ac:dyDescent="0.3">
      <c r="B8" s="158"/>
      <c r="C8" s="16"/>
      <c r="D8" s="22"/>
      <c r="E8" s="62"/>
      <c r="F8" s="41"/>
      <c r="G8" s="41"/>
      <c r="H8" s="41"/>
      <c r="I8" s="41"/>
      <c r="J8" s="41"/>
      <c r="K8" s="72"/>
      <c r="L8" s="73"/>
      <c r="M8" s="16"/>
      <c r="N8" s="41"/>
      <c r="O8" s="42"/>
      <c r="P8" s="16"/>
      <c r="Q8" s="16"/>
      <c r="R8" s="16"/>
    </row>
    <row r="9" spans="2:18" ht="18.899999999999999" customHeight="1" x14ac:dyDescent="0.3">
      <c r="B9" s="158">
        <v>3</v>
      </c>
      <c r="C9" s="120" t="str">
        <f>Deelnemers!J23</f>
        <v>3 x10</v>
      </c>
      <c r="D9" s="217">
        <f>Deelnemers!H23</f>
        <v>0.84099999999999997</v>
      </c>
      <c r="E9" s="218"/>
      <c r="F9" s="40">
        <f>SUM(M22,M31,M35,D39,M45)</f>
        <v>150</v>
      </c>
      <c r="G9" s="40">
        <f t="shared" ref="G9:H9" si="2">SUM(N22,N31,N35,E39,N45)</f>
        <v>47</v>
      </c>
      <c r="H9" s="40">
        <f t="shared" si="2"/>
        <v>44</v>
      </c>
      <c r="I9" s="61">
        <f>IF(H9=0,"",G9/H9)</f>
        <v>1.0681818181818181</v>
      </c>
      <c r="J9" s="59">
        <f>I9/D9*100</f>
        <v>127.01329585990703</v>
      </c>
      <c r="K9" s="227" t="str">
        <f>Deelnemers!G23</f>
        <v>Britta Nijland</v>
      </c>
      <c r="L9" s="227"/>
      <c r="M9" s="40">
        <f>SUM(Q22,Q31,Q35,H39,Q45)</f>
        <v>6</v>
      </c>
      <c r="N9" s="40">
        <f>SUM(R22,R31,R35,I39,R45)</f>
        <v>8</v>
      </c>
      <c r="O9" s="43"/>
      <c r="P9" s="16"/>
      <c r="Q9" s="16"/>
      <c r="R9" s="16"/>
    </row>
    <row r="10" spans="2:18" ht="18.899999999999999" customHeight="1" x14ac:dyDescent="0.3">
      <c r="B10" s="158"/>
      <c r="C10" s="16"/>
      <c r="D10" s="22"/>
      <c r="E10" s="62"/>
      <c r="F10" s="41"/>
      <c r="G10" s="41"/>
      <c r="H10" s="41"/>
      <c r="I10" s="41"/>
      <c r="J10" s="41"/>
      <c r="K10" s="63"/>
      <c r="L10" s="73"/>
      <c r="M10" s="16"/>
      <c r="N10" s="41"/>
      <c r="O10" s="42"/>
      <c r="P10" s="16"/>
      <c r="Q10" s="16"/>
      <c r="R10" s="16"/>
    </row>
    <row r="11" spans="2:18" ht="18.899999999999999" customHeight="1" x14ac:dyDescent="0.3">
      <c r="B11" s="158">
        <v>4</v>
      </c>
      <c r="C11" s="125" t="str">
        <f>Deelnemers!J25</f>
        <v>3 X 10</v>
      </c>
      <c r="D11" s="217">
        <f>Deelnemers!H25</f>
        <v>0.8</v>
      </c>
      <c r="E11" s="218"/>
      <c r="F11" s="40">
        <f>SUM(M24,M29,D35,D37,M47)</f>
        <v>150</v>
      </c>
      <c r="G11" s="40">
        <f t="shared" ref="G11:H11" si="3">SUM(N24,N31,N35,N37,N47)</f>
        <v>47</v>
      </c>
      <c r="H11" s="40">
        <f t="shared" si="3"/>
        <v>94</v>
      </c>
      <c r="I11" s="61">
        <f>IF(H11=0,"",G11/H11)</f>
        <v>0.5</v>
      </c>
      <c r="J11" s="59">
        <f>I11/D11*100</f>
        <v>62.5</v>
      </c>
      <c r="K11" s="228" t="str">
        <f>Deelnemers!G25</f>
        <v>Jelle van Amerongen</v>
      </c>
      <c r="L11" s="228"/>
      <c r="M11" s="40">
        <f>SUM(Q24,Q29,H35,H37,Q47)</f>
        <v>4</v>
      </c>
      <c r="N11" s="40">
        <f>SUM(R24,R29,I35,I37,R47)</f>
        <v>4</v>
      </c>
      <c r="O11" s="43"/>
      <c r="P11" s="16"/>
      <c r="Q11" s="16"/>
      <c r="R11" s="16"/>
    </row>
    <row r="12" spans="2:18" ht="18.899999999999999" customHeight="1" x14ac:dyDescent="0.3">
      <c r="B12" s="158"/>
      <c r="C12" s="16"/>
      <c r="D12" s="22"/>
      <c r="E12" s="62"/>
      <c r="F12" s="41"/>
      <c r="G12" s="41"/>
      <c r="H12" s="41"/>
      <c r="I12" s="41"/>
      <c r="J12" s="41"/>
      <c r="K12" s="63"/>
      <c r="L12" s="42"/>
      <c r="M12" s="16"/>
      <c r="N12" s="41"/>
      <c r="O12" s="42"/>
      <c r="P12" s="16"/>
      <c r="Q12" s="16"/>
      <c r="R12" s="16"/>
    </row>
    <row r="13" spans="2:18" ht="18.899999999999999" customHeight="1" x14ac:dyDescent="0.3">
      <c r="B13" s="158">
        <v>5</v>
      </c>
      <c r="C13" s="151" t="str">
        <f>Deelnemers!J27</f>
        <v>3 x 8</v>
      </c>
      <c r="D13" s="217">
        <f>Deelnemers!H27</f>
        <v>0.53500000000000003</v>
      </c>
      <c r="E13" s="218"/>
      <c r="F13" s="40">
        <f>SUM(M26,M33,M37,M39,M49)</f>
        <v>120</v>
      </c>
      <c r="G13" s="40">
        <f t="shared" ref="G13:H13" si="4">SUM(N26,N33,N37,N39,N49)</f>
        <v>56</v>
      </c>
      <c r="H13" s="40">
        <f t="shared" si="4"/>
        <v>95</v>
      </c>
      <c r="I13" s="61">
        <f>IF(H13=0,"",G13/H13)</f>
        <v>0.58947368421052626</v>
      </c>
      <c r="J13" s="59">
        <f>I13/D13*100</f>
        <v>110.18199704869649</v>
      </c>
      <c r="K13" s="288" t="str">
        <f>Deelnemers!G27</f>
        <v>Jan Marten Gnodde</v>
      </c>
      <c r="L13" s="288"/>
      <c r="M13" s="40">
        <v>8</v>
      </c>
      <c r="N13" s="40">
        <v>11</v>
      </c>
      <c r="O13" s="43"/>
      <c r="P13" s="16"/>
      <c r="Q13" s="16"/>
      <c r="R13" s="16"/>
    </row>
    <row r="14" spans="2:18" ht="18.899999999999999" customHeight="1" x14ac:dyDescent="0.3">
      <c r="B14" s="159"/>
      <c r="C14" s="7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2:18" ht="18.899999999999999" customHeight="1" x14ac:dyDescent="0.3">
      <c r="B15" s="158">
        <v>5</v>
      </c>
      <c r="C15" s="152" t="str">
        <f>Deelnemers!J29</f>
        <v>3 x 9</v>
      </c>
      <c r="D15" s="217">
        <f>Deelnemers!C29</f>
        <v>1.47</v>
      </c>
      <c r="E15" s="218"/>
      <c r="F15" s="40">
        <f>SUM(D41,D43,D45,D47,D49)</f>
        <v>135</v>
      </c>
      <c r="G15" s="40">
        <f t="shared" ref="G15:H15" si="5">SUM(E41,E43,E45,E47,E49)</f>
        <v>71</v>
      </c>
      <c r="H15" s="40">
        <f t="shared" si="5"/>
        <v>154</v>
      </c>
      <c r="I15" s="61">
        <f>IF(H15=0,"",G15/H15)</f>
        <v>0.46103896103896103</v>
      </c>
      <c r="J15" s="59">
        <f>I15/D15*100</f>
        <v>31.36319462850075</v>
      </c>
      <c r="K15" s="282" t="str">
        <f>Deelnemers!G29</f>
        <v>Kas Meinema</v>
      </c>
      <c r="L15" s="282"/>
      <c r="M15" s="40">
        <f>SUM(H41,H43,H45,H47,H49)</f>
        <v>8</v>
      </c>
      <c r="N15" s="40">
        <f>SUM(I41,I43,I45,I47,I49)</f>
        <v>8</v>
      </c>
      <c r="O15" s="43"/>
      <c r="P15" s="16"/>
      <c r="Q15" s="16"/>
      <c r="R15" s="16"/>
    </row>
    <row r="16" spans="2:18" ht="18.899999999999999" customHeight="1" x14ac:dyDescent="0.3">
      <c r="B16" s="74"/>
      <c r="C16" s="74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8.899999999999999" customHeight="1" thickBot="1" x14ac:dyDescent="0.35">
      <c r="B17" s="75"/>
      <c r="C17" s="7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8.899999999999999" customHeight="1" thickBot="1" x14ac:dyDescent="0.35">
      <c r="B18" s="231" t="str">
        <f>K4</f>
        <v>Poule D</v>
      </c>
      <c r="C18" s="231"/>
      <c r="D18" s="16"/>
      <c r="E18" s="16"/>
      <c r="F18" s="16"/>
      <c r="G18" s="16"/>
      <c r="H18" s="16"/>
      <c r="I18" s="16"/>
      <c r="J18" s="62"/>
      <c r="K18" s="16"/>
      <c r="L18" s="16"/>
      <c r="M18" s="16"/>
      <c r="N18" s="16"/>
      <c r="O18" s="16"/>
      <c r="P18" s="16"/>
      <c r="Q18" s="16"/>
      <c r="R18" s="16"/>
    </row>
    <row r="19" spans="1:18" ht="18.899999999999999" customHeight="1" x14ac:dyDescent="0.3">
      <c r="B19" s="232"/>
      <c r="C19" s="233"/>
      <c r="D19" s="24" t="s">
        <v>0</v>
      </c>
      <c r="E19" s="24" t="s">
        <v>1</v>
      </c>
      <c r="F19" s="24" t="s">
        <v>2</v>
      </c>
      <c r="G19" s="26" t="s">
        <v>4</v>
      </c>
      <c r="H19" s="24" t="s">
        <v>30</v>
      </c>
      <c r="I19" s="36" t="s">
        <v>5</v>
      </c>
      <c r="J19" s="38"/>
      <c r="K19" s="244"/>
      <c r="L19" s="245"/>
      <c r="M19" s="25" t="s">
        <v>0</v>
      </c>
      <c r="N19" s="24" t="s">
        <v>1</v>
      </c>
      <c r="O19" s="24" t="s">
        <v>2</v>
      </c>
      <c r="P19" s="26" t="s">
        <v>4</v>
      </c>
      <c r="Q19" s="84" t="s">
        <v>30</v>
      </c>
      <c r="R19" s="24" t="s">
        <v>5</v>
      </c>
    </row>
    <row r="20" spans="1:18" ht="18.899999999999999" customHeight="1" x14ac:dyDescent="0.3">
      <c r="A20">
        <v>1</v>
      </c>
      <c r="B20" s="238" t="str">
        <f>K5</f>
        <v>Sean van Buren</v>
      </c>
      <c r="C20" s="238"/>
      <c r="D20" s="40">
        <f>'Poule D'!E5</f>
        <v>57</v>
      </c>
      <c r="E20" s="40">
        <f>'Poule D'!E18</f>
        <v>57</v>
      </c>
      <c r="F20" s="40">
        <f>'Poule D'!F18</f>
        <v>35</v>
      </c>
      <c r="G20" s="61">
        <f>'Poule D'!G18</f>
        <v>1.6285714285714286</v>
      </c>
      <c r="H20" s="40">
        <f>'Poule D'!H18</f>
        <v>6</v>
      </c>
      <c r="I20" s="40">
        <f>'Poule D'!J18</f>
        <v>6</v>
      </c>
      <c r="J20" s="160">
        <v>2</v>
      </c>
      <c r="K20" s="229" t="str">
        <f>K7</f>
        <v>Dylan Sanders</v>
      </c>
      <c r="L20" s="230"/>
      <c r="M20" s="40">
        <f>'Poule D'!E7</f>
        <v>54</v>
      </c>
      <c r="N20" s="40">
        <f>'Poule D'!P18</f>
        <v>32</v>
      </c>
      <c r="O20" s="40">
        <f>'Poule D'!Q18</f>
        <v>33</v>
      </c>
      <c r="P20" s="61">
        <f>'Poule D'!R18</f>
        <v>0.96969696969696972</v>
      </c>
      <c r="Q20" s="40">
        <f>'Poule D'!S18</f>
        <v>0</v>
      </c>
      <c r="R20" s="40">
        <f>'Poule D'!U18</f>
        <v>0</v>
      </c>
    </row>
    <row r="21" spans="1:18" ht="18.899999999999999" customHeight="1" x14ac:dyDescent="0.3">
      <c r="B21" s="240"/>
      <c r="C21" s="241"/>
      <c r="D21" s="24" t="s">
        <v>0</v>
      </c>
      <c r="E21" s="24" t="s">
        <v>1</v>
      </c>
      <c r="F21" s="24" t="s">
        <v>2</v>
      </c>
      <c r="G21" s="26" t="s">
        <v>4</v>
      </c>
      <c r="H21" s="24" t="s">
        <v>30</v>
      </c>
      <c r="I21" s="36" t="s">
        <v>5</v>
      </c>
      <c r="J21" s="161"/>
      <c r="K21" s="273"/>
      <c r="L21" s="225"/>
      <c r="M21" s="25" t="s">
        <v>0</v>
      </c>
      <c r="N21" s="24" t="s">
        <v>1</v>
      </c>
      <c r="O21" s="24" t="s">
        <v>2</v>
      </c>
      <c r="P21" s="26" t="s">
        <v>4</v>
      </c>
      <c r="Q21" s="84" t="s">
        <v>30</v>
      </c>
      <c r="R21" s="24" t="s">
        <v>5</v>
      </c>
    </row>
    <row r="22" spans="1:18" ht="18.899999999999999" customHeight="1" x14ac:dyDescent="0.3">
      <c r="A22">
        <v>1</v>
      </c>
      <c r="B22" s="251" t="str">
        <f>K5</f>
        <v>Sean van Buren</v>
      </c>
      <c r="C22" s="251"/>
      <c r="D22" s="64">
        <f>D20</f>
        <v>57</v>
      </c>
      <c r="E22" s="64">
        <f>'Poule D'!P63</f>
        <v>38</v>
      </c>
      <c r="F22" s="64">
        <f>'Poule D'!Q63</f>
        <v>17</v>
      </c>
      <c r="G22" s="60">
        <f>'Poule D'!R63</f>
        <v>2.2352941176470589</v>
      </c>
      <c r="H22" s="64">
        <f>'Poule D'!S63</f>
        <v>4</v>
      </c>
      <c r="I22" s="64">
        <f>'Poule D'!U63</f>
        <v>5</v>
      </c>
      <c r="J22" s="160">
        <v>3</v>
      </c>
      <c r="K22" s="252" t="str">
        <f>K9</f>
        <v>Britta Nijland</v>
      </c>
      <c r="L22" s="247"/>
      <c r="M22" s="40">
        <f>'Poule D'!E9</f>
        <v>30</v>
      </c>
      <c r="N22" s="40">
        <f>'Poule D'!E63</f>
        <v>21</v>
      </c>
      <c r="O22" s="40">
        <f>'Poule D'!F63</f>
        <v>17</v>
      </c>
      <c r="P22" s="61">
        <f>'Poule D'!G63</f>
        <v>1.2352941176470589</v>
      </c>
      <c r="Q22" s="40">
        <f>'Poule D'!H63</f>
        <v>2</v>
      </c>
      <c r="R22" s="40">
        <f>'Poule D'!J63</f>
        <v>3</v>
      </c>
    </row>
    <row r="23" spans="1:18" ht="18.899999999999999" customHeight="1" x14ac:dyDescent="0.3">
      <c r="B23" s="235"/>
      <c r="C23" s="236"/>
      <c r="D23" s="24" t="s">
        <v>0</v>
      </c>
      <c r="E23" s="24" t="s">
        <v>1</v>
      </c>
      <c r="F23" s="24" t="s">
        <v>2</v>
      </c>
      <c r="G23" s="26" t="s">
        <v>4</v>
      </c>
      <c r="H23" s="24" t="s">
        <v>30</v>
      </c>
      <c r="I23" s="36" t="s">
        <v>5</v>
      </c>
      <c r="J23" s="161"/>
      <c r="K23" s="273"/>
      <c r="L23" s="225"/>
      <c r="M23" s="25" t="s">
        <v>0</v>
      </c>
      <c r="N23" s="24" t="s">
        <v>1</v>
      </c>
      <c r="O23" s="24" t="s">
        <v>2</v>
      </c>
      <c r="P23" s="26" t="s">
        <v>4</v>
      </c>
      <c r="Q23" s="84" t="s">
        <v>30</v>
      </c>
      <c r="R23" s="24" t="s">
        <v>5</v>
      </c>
    </row>
    <row r="24" spans="1:18" ht="18.899999999999999" customHeight="1" x14ac:dyDescent="0.3">
      <c r="A24">
        <v>1</v>
      </c>
      <c r="B24" s="238" t="str">
        <f>K5</f>
        <v>Sean van Buren</v>
      </c>
      <c r="C24" s="238"/>
      <c r="D24" s="40">
        <f>D20</f>
        <v>57</v>
      </c>
      <c r="E24" s="40">
        <f>'Poule D'!E43</f>
        <v>0</v>
      </c>
      <c r="F24" s="40">
        <f>'Poule D'!F43</f>
        <v>0</v>
      </c>
      <c r="G24" s="61" t="str">
        <f>'Poule D'!G43</f>
        <v/>
      </c>
      <c r="H24" s="40">
        <f>'Poule D'!H43</f>
        <v>0</v>
      </c>
      <c r="I24" s="40">
        <f>'Poule D'!I43</f>
        <v>0</v>
      </c>
      <c r="J24" s="160">
        <v>4</v>
      </c>
      <c r="K24" s="253" t="str">
        <f>K11</f>
        <v>Jelle van Amerongen</v>
      </c>
      <c r="L24" s="249"/>
      <c r="M24" s="40">
        <f>'Poule D'!E11</f>
        <v>30</v>
      </c>
      <c r="N24" s="40">
        <f>'Poule D'!P43</f>
        <v>0</v>
      </c>
      <c r="O24" s="40">
        <f>'Poule D'!Q43</f>
        <v>0</v>
      </c>
      <c r="P24" s="61" t="str">
        <f>'Poule D'!R43</f>
        <v/>
      </c>
      <c r="Q24" s="40">
        <f>'Poule D'!S43</f>
        <v>0</v>
      </c>
      <c r="R24" s="40">
        <f>'Poule D'!T43</f>
        <v>0</v>
      </c>
    </row>
    <row r="25" spans="1:18" ht="18.899999999999999" customHeight="1" x14ac:dyDescent="0.3">
      <c r="B25" s="235"/>
      <c r="C25" s="236"/>
      <c r="D25" s="24" t="s">
        <v>0</v>
      </c>
      <c r="E25" s="24" t="s">
        <v>1</v>
      </c>
      <c r="F25" s="24" t="s">
        <v>2</v>
      </c>
      <c r="G25" s="26" t="s">
        <v>4</v>
      </c>
      <c r="H25" s="24" t="s">
        <v>30</v>
      </c>
      <c r="I25" s="36" t="s">
        <v>5</v>
      </c>
      <c r="J25" s="161"/>
      <c r="K25" s="273"/>
      <c r="L25" s="225"/>
      <c r="M25" s="25" t="s">
        <v>0</v>
      </c>
      <c r="N25" s="24" t="s">
        <v>1</v>
      </c>
      <c r="O25" s="24" t="s">
        <v>2</v>
      </c>
      <c r="P25" s="26" t="s">
        <v>4</v>
      </c>
      <c r="Q25" s="84" t="s">
        <v>30</v>
      </c>
      <c r="R25" s="24" t="s">
        <v>5</v>
      </c>
    </row>
    <row r="26" spans="1:18" ht="18.899999999999999" customHeight="1" x14ac:dyDescent="0.3">
      <c r="A26">
        <v>1</v>
      </c>
      <c r="B26" s="238" t="str">
        <f>K5</f>
        <v>Sean van Buren</v>
      </c>
      <c r="C26" s="238"/>
      <c r="D26" s="40">
        <f>D20</f>
        <v>57</v>
      </c>
      <c r="E26" s="40">
        <f>'Poule D'!P24</f>
        <v>0</v>
      </c>
      <c r="F26" s="40">
        <f>'Poule D'!Q24</f>
        <v>0</v>
      </c>
      <c r="G26" s="61" t="str">
        <f>'Poule D'!R24</f>
        <v/>
      </c>
      <c r="H26" s="40">
        <f>'Poule D'!S24</f>
        <v>0</v>
      </c>
      <c r="I26" s="40">
        <f>'Poule D'!U24</f>
        <v>0</v>
      </c>
      <c r="J26" s="160">
        <v>5</v>
      </c>
      <c r="K26" s="242" t="str">
        <f>K13</f>
        <v>Jan Marten Gnodde</v>
      </c>
      <c r="L26" s="243"/>
      <c r="M26" s="40">
        <f>'Poule D'!E13</f>
        <v>24</v>
      </c>
      <c r="N26" s="40">
        <f>'Poule D'!E24</f>
        <v>0</v>
      </c>
      <c r="O26" s="40">
        <f>'Poule D'!F24</f>
        <v>0</v>
      </c>
      <c r="P26" s="40" t="str">
        <f>'Poule D'!G24</f>
        <v/>
      </c>
      <c r="Q26" s="40">
        <f>'Poule D'!H24</f>
        <v>0</v>
      </c>
      <c r="R26" s="40">
        <f>'Poule D'!J24</f>
        <v>0</v>
      </c>
    </row>
    <row r="27" spans="1:18" ht="18.899999999999999" customHeight="1" x14ac:dyDescent="0.3">
      <c r="B27" s="163"/>
      <c r="C27" s="164"/>
      <c r="D27" s="140"/>
      <c r="E27" s="140"/>
      <c r="F27" s="140"/>
      <c r="G27" s="18"/>
      <c r="H27" s="140"/>
      <c r="I27" s="156"/>
      <c r="J27" s="162"/>
      <c r="K27" s="153"/>
      <c r="L27" s="154"/>
      <c r="M27" s="157"/>
      <c r="N27" s="140"/>
      <c r="O27" s="140"/>
      <c r="P27" s="18"/>
      <c r="Q27" s="140"/>
      <c r="R27" s="140"/>
    </row>
    <row r="28" spans="1:18" ht="18.899999999999999" customHeight="1" x14ac:dyDescent="0.3">
      <c r="B28" s="65"/>
      <c r="C28" s="66"/>
      <c r="D28" s="24" t="s">
        <v>0</v>
      </c>
      <c r="E28" s="24">
        <f>'Poule C'!E57</f>
        <v>0</v>
      </c>
      <c r="F28" s="24" t="s">
        <v>2</v>
      </c>
      <c r="G28" s="26" t="s">
        <v>4</v>
      </c>
      <c r="H28" s="24" t="s">
        <v>30</v>
      </c>
      <c r="I28" s="36" t="s">
        <v>5</v>
      </c>
      <c r="J28" s="161"/>
      <c r="K28" s="289"/>
      <c r="L28" s="290"/>
      <c r="M28" s="25" t="s">
        <v>0</v>
      </c>
      <c r="N28" s="24" t="s">
        <v>1</v>
      </c>
      <c r="O28" s="24" t="s">
        <v>2</v>
      </c>
      <c r="P28" s="26" t="s">
        <v>4</v>
      </c>
      <c r="Q28" s="84" t="s">
        <v>30</v>
      </c>
      <c r="R28" s="24" t="s">
        <v>5</v>
      </c>
    </row>
    <row r="29" spans="1:18" ht="18.899999999999999" customHeight="1" x14ac:dyDescent="0.3">
      <c r="A29">
        <v>2</v>
      </c>
      <c r="B29" s="229" t="str">
        <f>K7</f>
        <v>Dylan Sanders</v>
      </c>
      <c r="C29" s="230"/>
      <c r="D29" s="40">
        <f>M20</f>
        <v>54</v>
      </c>
      <c r="E29" s="40">
        <f>'Poule D'!E37</f>
        <v>0</v>
      </c>
      <c r="F29" s="40">
        <f>'Poule D'!F37</f>
        <v>0</v>
      </c>
      <c r="G29" s="61" t="str">
        <f>'Poule D'!G37</f>
        <v/>
      </c>
      <c r="H29" s="40">
        <f>'Poule D'!H37</f>
        <v>0</v>
      </c>
      <c r="I29" s="40">
        <f>'Poule D'!J37</f>
        <v>0</v>
      </c>
      <c r="J29" s="160">
        <v>4</v>
      </c>
      <c r="K29" s="253" t="str">
        <f>K11</f>
        <v>Jelle van Amerongen</v>
      </c>
      <c r="L29" s="249"/>
      <c r="M29" s="40">
        <f>M24</f>
        <v>30</v>
      </c>
      <c r="N29" s="40">
        <f>'Poule D'!P37</f>
        <v>0</v>
      </c>
      <c r="O29" s="40">
        <f>'Poule D'!Q37</f>
        <v>0</v>
      </c>
      <c r="P29" s="61" t="str">
        <f>'Poule D'!R37</f>
        <v/>
      </c>
      <c r="Q29" s="40">
        <f>'Poule D'!S37</f>
        <v>0</v>
      </c>
      <c r="R29" s="40">
        <f>'Poule D'!U37</f>
        <v>0</v>
      </c>
    </row>
    <row r="30" spans="1:18" ht="18.899999999999999" customHeight="1" x14ac:dyDescent="0.3">
      <c r="B30" s="235"/>
      <c r="C30" s="236"/>
      <c r="D30" s="24" t="s">
        <v>0</v>
      </c>
      <c r="E30" s="24" t="s">
        <v>1</v>
      </c>
      <c r="F30" s="24" t="s">
        <v>2</v>
      </c>
      <c r="G30" s="26" t="s">
        <v>4</v>
      </c>
      <c r="H30" s="24" t="s">
        <v>30</v>
      </c>
      <c r="I30" s="36" t="s">
        <v>5</v>
      </c>
      <c r="J30" s="161"/>
      <c r="K30" s="273"/>
      <c r="L30" s="225"/>
      <c r="M30" s="25" t="s">
        <v>0</v>
      </c>
      <c r="N30" s="24" t="s">
        <v>1</v>
      </c>
      <c r="O30" s="24" t="s">
        <v>2</v>
      </c>
      <c r="P30" s="26" t="s">
        <v>4</v>
      </c>
      <c r="Q30" s="84" t="s">
        <v>30</v>
      </c>
      <c r="R30" s="24" t="s">
        <v>5</v>
      </c>
    </row>
    <row r="31" spans="1:18" ht="18.899999999999999" customHeight="1" x14ac:dyDescent="0.3">
      <c r="A31">
        <v>2</v>
      </c>
      <c r="B31" s="226" t="str">
        <f>K7</f>
        <v>Dylan Sanders</v>
      </c>
      <c r="C31" s="226"/>
      <c r="D31" s="40">
        <f>M20</f>
        <v>54</v>
      </c>
      <c r="E31" s="40">
        <f>'Poule D'!E57</f>
        <v>0</v>
      </c>
      <c r="F31" s="40">
        <f>'Poule D'!F57</f>
        <v>0</v>
      </c>
      <c r="G31" s="61" t="str">
        <f>'Poule D'!G57</f>
        <v/>
      </c>
      <c r="H31" s="40">
        <f>'Poule D'!H57</f>
        <v>0</v>
      </c>
      <c r="I31" s="40">
        <f>'Poule D'!I57</f>
        <v>0</v>
      </c>
      <c r="J31" s="160">
        <v>3</v>
      </c>
      <c r="K31" s="252" t="str">
        <f>K9</f>
        <v>Britta Nijland</v>
      </c>
      <c r="L31" s="247"/>
      <c r="M31" s="40">
        <f>M22</f>
        <v>30</v>
      </c>
      <c r="N31" s="40">
        <f>'Poule D'!P57</f>
        <v>0</v>
      </c>
      <c r="O31" s="40">
        <f>'Poule D'!Q57</f>
        <v>0</v>
      </c>
      <c r="P31" s="61" t="str">
        <f>'Poule D'!R57</f>
        <v/>
      </c>
      <c r="Q31" s="40">
        <f>'Poule D'!S57</f>
        <v>0</v>
      </c>
      <c r="R31" s="40">
        <f>'Poule D'!T57</f>
        <v>0</v>
      </c>
    </row>
    <row r="32" spans="1:18" ht="18.899999999999999" customHeight="1" x14ac:dyDescent="0.3">
      <c r="B32" s="235"/>
      <c r="C32" s="236"/>
      <c r="D32" s="24" t="s">
        <v>0</v>
      </c>
      <c r="E32" s="24" t="s">
        <v>1</v>
      </c>
      <c r="F32" s="24" t="s">
        <v>2</v>
      </c>
      <c r="G32" s="26" t="s">
        <v>4</v>
      </c>
      <c r="H32" s="24" t="s">
        <v>30</v>
      </c>
      <c r="I32" s="36" t="s">
        <v>5</v>
      </c>
      <c r="J32" s="161"/>
      <c r="K32" s="273"/>
      <c r="L32" s="225"/>
      <c r="M32" s="25" t="s">
        <v>0</v>
      </c>
      <c r="N32" s="24" t="s">
        <v>1</v>
      </c>
      <c r="O32" s="24" t="s">
        <v>2</v>
      </c>
      <c r="P32" s="26" t="s">
        <v>4</v>
      </c>
      <c r="Q32" s="84" t="s">
        <v>30</v>
      </c>
      <c r="R32" s="24" t="s">
        <v>5</v>
      </c>
    </row>
    <row r="33" spans="1:18" ht="18.899999999999999" customHeight="1" x14ac:dyDescent="0.3">
      <c r="A33">
        <v>2</v>
      </c>
      <c r="B33" s="226" t="str">
        <f>K7</f>
        <v>Dylan Sanders</v>
      </c>
      <c r="C33" s="226"/>
      <c r="D33" s="40">
        <f>M20</f>
        <v>54</v>
      </c>
      <c r="E33" s="40">
        <f>'Poule D'!P75</f>
        <v>45</v>
      </c>
      <c r="F33" s="40">
        <f>'Poule D'!Q75</f>
        <v>35</v>
      </c>
      <c r="G33" s="61">
        <f>'Poule D'!R75</f>
        <v>1.2857142857142858</v>
      </c>
      <c r="H33" s="40">
        <f>'Poule D'!S75</f>
        <v>4</v>
      </c>
      <c r="I33" s="40">
        <f>'Poule D'!U75</f>
        <v>4</v>
      </c>
      <c r="J33" s="160">
        <v>5</v>
      </c>
      <c r="K33" s="242" t="str">
        <f>K13</f>
        <v>Jan Marten Gnodde</v>
      </c>
      <c r="L33" s="243"/>
      <c r="M33" s="40">
        <f>M26</f>
        <v>24</v>
      </c>
      <c r="N33" s="40">
        <f>'Poule D'!E75</f>
        <v>20</v>
      </c>
      <c r="O33" s="40">
        <f>'Poule D'!F75</f>
        <v>34</v>
      </c>
      <c r="P33" s="61">
        <f>'Poule D'!G75</f>
        <v>0.58823529411764708</v>
      </c>
      <c r="Q33" s="40">
        <f>'Poule D'!H75</f>
        <v>2</v>
      </c>
      <c r="R33" s="40">
        <f>'Poule D'!J75</f>
        <v>3</v>
      </c>
    </row>
    <row r="34" spans="1:18" ht="18.899999999999999" customHeight="1" x14ac:dyDescent="0.3">
      <c r="B34" s="235"/>
      <c r="C34" s="236"/>
      <c r="D34" s="24" t="s">
        <v>0</v>
      </c>
      <c r="E34" s="24" t="s">
        <v>1</v>
      </c>
      <c r="F34" s="24" t="s">
        <v>2</v>
      </c>
      <c r="G34" s="26" t="s">
        <v>4</v>
      </c>
      <c r="H34" s="24" t="s">
        <v>30</v>
      </c>
      <c r="I34" s="36" t="s">
        <v>5</v>
      </c>
      <c r="J34" s="161"/>
      <c r="K34" s="273"/>
      <c r="L34" s="225"/>
      <c r="M34" s="25" t="s">
        <v>0</v>
      </c>
      <c r="N34" s="24" t="s">
        <v>1</v>
      </c>
      <c r="O34" s="24" t="s">
        <v>2</v>
      </c>
      <c r="P34" s="26" t="s">
        <v>4</v>
      </c>
      <c r="Q34" s="84" t="s">
        <v>30</v>
      </c>
      <c r="R34" s="24" t="s">
        <v>5</v>
      </c>
    </row>
    <row r="35" spans="1:18" ht="18.899999999999999" customHeight="1" x14ac:dyDescent="0.3">
      <c r="A35">
        <v>4</v>
      </c>
      <c r="B35" s="253" t="str">
        <f>K11</f>
        <v>Jelle van Amerongen</v>
      </c>
      <c r="C35" s="249"/>
      <c r="D35" s="40">
        <f>M24</f>
        <v>30</v>
      </c>
      <c r="E35" s="40">
        <f>'Poule D'!E49</f>
        <v>7</v>
      </c>
      <c r="F35" s="40">
        <f>'Poule D'!F49</f>
        <v>17</v>
      </c>
      <c r="G35" s="61">
        <f>'Poule D'!G49</f>
        <v>0.41176470588235292</v>
      </c>
      <c r="H35" s="40">
        <f>'Poule D'!H49</f>
        <v>0</v>
      </c>
      <c r="I35" s="40">
        <f>'Poule D'!J49</f>
        <v>0</v>
      </c>
      <c r="J35" s="160">
        <v>3</v>
      </c>
      <c r="K35" s="252" t="str">
        <f>K9</f>
        <v>Britta Nijland</v>
      </c>
      <c r="L35" s="247"/>
      <c r="M35" s="40">
        <f>M22</f>
        <v>30</v>
      </c>
      <c r="N35" s="40">
        <f>'Poule D'!P57</f>
        <v>0</v>
      </c>
      <c r="O35" s="40">
        <f>'Poule D'!Q57</f>
        <v>0</v>
      </c>
      <c r="P35" s="61" t="str">
        <f>'Poule D'!R57</f>
        <v/>
      </c>
      <c r="Q35" s="40">
        <f>'Poule D'!S57</f>
        <v>0</v>
      </c>
      <c r="R35" s="40">
        <f>'Poule D'!U57</f>
        <v>0</v>
      </c>
    </row>
    <row r="36" spans="1:18" ht="18.899999999999999" customHeight="1" x14ac:dyDescent="0.3">
      <c r="B36" s="235"/>
      <c r="C36" s="236"/>
      <c r="D36" s="24" t="s">
        <v>0</v>
      </c>
      <c r="E36" s="24" t="s">
        <v>1</v>
      </c>
      <c r="F36" s="24" t="s">
        <v>2</v>
      </c>
      <c r="G36" s="26" t="s">
        <v>4</v>
      </c>
      <c r="H36" s="24" t="s">
        <v>30</v>
      </c>
      <c r="I36" s="36" t="s">
        <v>5</v>
      </c>
      <c r="J36" s="161"/>
      <c r="K36" s="273"/>
      <c r="L36" s="225"/>
      <c r="M36" s="25" t="s">
        <v>0</v>
      </c>
      <c r="N36" s="24" t="s">
        <v>1</v>
      </c>
      <c r="O36" s="24" t="s">
        <v>2</v>
      </c>
      <c r="P36" s="26" t="s">
        <v>4</v>
      </c>
      <c r="Q36" s="84" t="s">
        <v>30</v>
      </c>
      <c r="R36" s="24" t="s">
        <v>5</v>
      </c>
    </row>
    <row r="37" spans="1:18" ht="18.899999999999999" customHeight="1" x14ac:dyDescent="0.3">
      <c r="A37">
        <v>4</v>
      </c>
      <c r="B37" s="253" t="str">
        <f>K11</f>
        <v>Jelle van Amerongen</v>
      </c>
      <c r="C37" s="249"/>
      <c r="D37" s="40">
        <f>M24</f>
        <v>30</v>
      </c>
      <c r="E37" s="40">
        <f>'Poule D'!E31</f>
        <v>25</v>
      </c>
      <c r="F37" s="40">
        <f>'Poule D'!F31</f>
        <v>34</v>
      </c>
      <c r="G37" s="61">
        <f>'Poule D'!G31</f>
        <v>0.73529411764705888</v>
      </c>
      <c r="H37" s="40">
        <f>'Poule D'!H31</f>
        <v>2</v>
      </c>
      <c r="I37" s="40">
        <f>'Poule D'!J31</f>
        <v>2</v>
      </c>
      <c r="J37" s="160">
        <v>5</v>
      </c>
      <c r="K37" s="242" t="str">
        <f>K13</f>
        <v>Jan Marten Gnodde</v>
      </c>
      <c r="L37" s="243"/>
      <c r="M37" s="40">
        <f>M26</f>
        <v>24</v>
      </c>
      <c r="N37" s="40">
        <f>'Poule D'!P31</f>
        <v>21</v>
      </c>
      <c r="O37" s="40">
        <f>'Poule D'!Q31</f>
        <v>35</v>
      </c>
      <c r="P37" s="61">
        <f>'Poule D'!R31</f>
        <v>0.6</v>
      </c>
      <c r="Q37" s="40">
        <f>'Poule D'!S31</f>
        <v>4</v>
      </c>
      <c r="R37" s="40">
        <f>'Poule D'!U31</f>
        <v>5</v>
      </c>
    </row>
    <row r="38" spans="1:18" ht="18.899999999999999" customHeight="1" x14ac:dyDescent="0.3">
      <c r="B38" s="235"/>
      <c r="C38" s="236"/>
      <c r="D38" s="24" t="s">
        <v>0</v>
      </c>
      <c r="E38" s="24" t="s">
        <v>1</v>
      </c>
      <c r="F38" s="24" t="s">
        <v>2</v>
      </c>
      <c r="G38" s="26" t="s">
        <v>4</v>
      </c>
      <c r="H38" s="24" t="s">
        <v>30</v>
      </c>
      <c r="I38" s="36" t="s">
        <v>5</v>
      </c>
      <c r="J38" s="161"/>
      <c r="K38" s="273"/>
      <c r="L38" s="225"/>
      <c r="M38" s="25" t="s">
        <v>0</v>
      </c>
      <c r="N38" s="24" t="s">
        <v>1</v>
      </c>
      <c r="O38" s="24" t="s">
        <v>2</v>
      </c>
      <c r="P38" s="26" t="s">
        <v>4</v>
      </c>
      <c r="Q38" s="84" t="s">
        <v>30</v>
      </c>
      <c r="R38" s="24" t="s">
        <v>5</v>
      </c>
    </row>
    <row r="39" spans="1:18" ht="18.899999999999999" customHeight="1" x14ac:dyDescent="0.3">
      <c r="A39">
        <v>3</v>
      </c>
      <c r="B39" s="252" t="str">
        <f>K31</f>
        <v>Britta Nijland</v>
      </c>
      <c r="C39" s="247"/>
      <c r="D39" s="40">
        <f>M22</f>
        <v>30</v>
      </c>
      <c r="E39" s="40">
        <f>'Poule D'!E69</f>
        <v>26</v>
      </c>
      <c r="F39" s="40">
        <f>'Poule D'!F69</f>
        <v>27</v>
      </c>
      <c r="G39" s="61">
        <f>'Poule D'!G69</f>
        <v>0.96296296296296291</v>
      </c>
      <c r="H39" s="40">
        <f>'Poule D'!H69</f>
        <v>4</v>
      </c>
      <c r="I39" s="40">
        <f>'Poule D'!J69</f>
        <v>5</v>
      </c>
      <c r="J39" s="160">
        <v>5</v>
      </c>
      <c r="K39" s="242" t="str">
        <f>K13</f>
        <v>Jan Marten Gnodde</v>
      </c>
      <c r="L39" s="243"/>
      <c r="M39" s="40">
        <f>M26</f>
        <v>24</v>
      </c>
      <c r="N39" s="40">
        <f>'Poule D'!P69</f>
        <v>15</v>
      </c>
      <c r="O39" s="40">
        <f>'Poule D'!Q69</f>
        <v>26</v>
      </c>
      <c r="P39" s="61">
        <f>'Poule D'!R69</f>
        <v>0.57692307692307687</v>
      </c>
      <c r="Q39" s="40">
        <f>'Poule D'!S69</f>
        <v>2</v>
      </c>
      <c r="R39" s="40">
        <f>'Poule D'!U69</f>
        <v>3</v>
      </c>
    </row>
    <row r="40" spans="1:18" x14ac:dyDescent="0.3">
      <c r="B40" s="16"/>
      <c r="C40" s="16"/>
      <c r="D40" s="24" t="s">
        <v>0</v>
      </c>
      <c r="E40" s="24" t="s">
        <v>1</v>
      </c>
      <c r="F40" s="24" t="s">
        <v>2</v>
      </c>
      <c r="G40" s="26" t="s">
        <v>4</v>
      </c>
      <c r="H40" s="24" t="s">
        <v>30</v>
      </c>
      <c r="I40" s="36" t="s">
        <v>5</v>
      </c>
      <c r="J40" s="161"/>
      <c r="K40" s="273"/>
      <c r="L40" s="225"/>
      <c r="M40" s="25" t="s">
        <v>0</v>
      </c>
      <c r="N40" s="24" t="s">
        <v>1</v>
      </c>
      <c r="O40" s="24" t="s">
        <v>2</v>
      </c>
      <c r="P40" s="26" t="s">
        <v>4</v>
      </c>
      <c r="Q40" s="84" t="s">
        <v>30</v>
      </c>
      <c r="R40" s="24" t="s">
        <v>5</v>
      </c>
    </row>
    <row r="41" spans="1:18" ht="18.899999999999999" customHeight="1" x14ac:dyDescent="0.3">
      <c r="A41">
        <v>6</v>
      </c>
      <c r="B41" s="274" t="str">
        <f>K15</f>
        <v>Kas Meinema</v>
      </c>
      <c r="C41" s="275"/>
      <c r="D41" s="40">
        <f>'Poule D'!E15</f>
        <v>27</v>
      </c>
      <c r="E41" s="40">
        <f>'Poule D'!E102</f>
        <v>25</v>
      </c>
      <c r="F41" s="40">
        <f>'Poule D'!F102</f>
        <v>59</v>
      </c>
      <c r="G41" s="61">
        <f>'Poule D'!G102</f>
        <v>0.42372881355932202</v>
      </c>
      <c r="H41" s="40">
        <f>'Poule D'!H102</f>
        <v>4</v>
      </c>
      <c r="I41" s="40">
        <f>'Poule D'!J102</f>
        <v>4</v>
      </c>
      <c r="J41" s="160">
        <v>1</v>
      </c>
      <c r="K41" s="283" t="str">
        <f>K5</f>
        <v>Sean van Buren</v>
      </c>
      <c r="L41" s="284"/>
      <c r="M41" s="40">
        <f>D20</f>
        <v>57</v>
      </c>
      <c r="N41" s="40">
        <f>'Poule D'!P82</f>
        <v>57</v>
      </c>
      <c r="O41" s="40">
        <f>'Poule D'!Q82</f>
        <v>30</v>
      </c>
      <c r="P41" s="61">
        <f>'Poule D'!R82</f>
        <v>1.9</v>
      </c>
      <c r="Q41" s="40">
        <f>'Poule D'!S82</f>
        <v>6</v>
      </c>
      <c r="R41" s="40">
        <f>'Poule D'!U82</f>
        <v>7</v>
      </c>
    </row>
    <row r="42" spans="1:18" x14ac:dyDescent="0.3">
      <c r="D42" s="24" t="s">
        <v>0</v>
      </c>
      <c r="E42" s="24" t="s">
        <v>1</v>
      </c>
      <c r="F42" s="24" t="s">
        <v>2</v>
      </c>
      <c r="G42" s="26" t="s">
        <v>4</v>
      </c>
      <c r="H42" s="24" t="s">
        <v>30</v>
      </c>
      <c r="I42" s="36" t="s">
        <v>5</v>
      </c>
      <c r="J42" s="161"/>
      <c r="K42" s="273"/>
      <c r="L42" s="225"/>
      <c r="M42" s="25" t="s">
        <v>0</v>
      </c>
      <c r="N42" s="24" t="s">
        <v>1</v>
      </c>
      <c r="O42" s="24" t="s">
        <v>2</v>
      </c>
      <c r="P42" s="26" t="s">
        <v>4</v>
      </c>
      <c r="Q42" s="84" t="s">
        <v>30</v>
      </c>
      <c r="R42" s="24" t="s">
        <v>5</v>
      </c>
    </row>
    <row r="43" spans="1:18" ht="18.899999999999999" customHeight="1" x14ac:dyDescent="0.3">
      <c r="A43">
        <v>6</v>
      </c>
      <c r="B43" s="274" t="str">
        <f>K15</f>
        <v>Kas Meinema</v>
      </c>
      <c r="C43" s="275"/>
      <c r="D43" s="40">
        <f>D41</f>
        <v>27</v>
      </c>
      <c r="E43" s="40">
        <f>'Poule D'!E90</f>
        <v>21</v>
      </c>
      <c r="F43" s="40">
        <f>'Poule D'!F90</f>
        <v>36</v>
      </c>
      <c r="G43" s="61">
        <f>'Poule D'!G90</f>
        <v>0.58333333333333337</v>
      </c>
      <c r="H43" s="40">
        <f>'Poule D'!H90</f>
        <v>0</v>
      </c>
      <c r="I43" s="40">
        <f>'Poule D'!J90</f>
        <v>0</v>
      </c>
      <c r="J43" s="160">
        <v>2</v>
      </c>
      <c r="K43" s="285" t="str">
        <f>K7</f>
        <v>Dylan Sanders</v>
      </c>
      <c r="L43" s="286"/>
      <c r="M43" s="40">
        <f>M20</f>
        <v>54</v>
      </c>
      <c r="N43" s="40">
        <f>'Poule D'!P90</f>
        <v>54</v>
      </c>
      <c r="O43" s="40">
        <f>'Poule D'!Q90</f>
        <v>37</v>
      </c>
      <c r="P43" s="61">
        <f>'Poule D'!R90</f>
        <v>1.4594594594594594</v>
      </c>
      <c r="Q43" s="40">
        <f>'Poule D'!S90</f>
        <v>6</v>
      </c>
      <c r="R43" s="40">
        <f>'Poule D'!U90</f>
        <v>6</v>
      </c>
    </row>
    <row r="44" spans="1:18" x14ac:dyDescent="0.3">
      <c r="D44" s="24" t="s">
        <v>0</v>
      </c>
      <c r="E44" s="24" t="s">
        <v>1</v>
      </c>
      <c r="F44" s="24" t="s">
        <v>2</v>
      </c>
      <c r="G44" s="26" t="s">
        <v>4</v>
      </c>
      <c r="H44" s="24" t="s">
        <v>30</v>
      </c>
      <c r="I44" s="36" t="s">
        <v>5</v>
      </c>
      <c r="J44" s="161"/>
      <c r="K44" s="273"/>
      <c r="L44" s="225"/>
      <c r="M44" s="25" t="s">
        <v>0</v>
      </c>
      <c r="N44" s="24" t="s">
        <v>1</v>
      </c>
      <c r="O44" s="24" t="s">
        <v>2</v>
      </c>
      <c r="P44" s="26" t="s">
        <v>4</v>
      </c>
      <c r="Q44" s="84" t="s">
        <v>30</v>
      </c>
      <c r="R44" s="24" t="s">
        <v>5</v>
      </c>
    </row>
    <row r="45" spans="1:18" ht="18.899999999999999" customHeight="1" x14ac:dyDescent="0.3">
      <c r="A45">
        <v>6</v>
      </c>
      <c r="B45" s="274" t="str">
        <f>K15</f>
        <v>Kas Meinema</v>
      </c>
      <c r="C45" s="275"/>
      <c r="D45" s="40">
        <f>D41</f>
        <v>27</v>
      </c>
      <c r="E45" s="40">
        <f>'Poule D'!E96</f>
        <v>0</v>
      </c>
      <c r="F45" s="40">
        <f>'Poule D'!F96</f>
        <v>0</v>
      </c>
      <c r="G45" s="61" t="str">
        <f>'Poule D'!G96</f>
        <v/>
      </c>
      <c r="H45" s="40">
        <f>'Poule D'!H96</f>
        <v>0</v>
      </c>
      <c r="I45" s="40">
        <f>'Poule D'!J96</f>
        <v>0</v>
      </c>
      <c r="J45" s="160">
        <v>3</v>
      </c>
      <c r="K45" s="291" t="str">
        <f>K9</f>
        <v>Britta Nijland</v>
      </c>
      <c r="L45" s="292"/>
      <c r="M45" s="40">
        <f>M35</f>
        <v>30</v>
      </c>
      <c r="N45" s="40">
        <f>'Poule D'!P96</f>
        <v>0</v>
      </c>
      <c r="O45" s="40">
        <f>'Poule D'!Q96</f>
        <v>0</v>
      </c>
      <c r="P45" s="61" t="str">
        <f>'Poule D'!R96</f>
        <v/>
      </c>
      <c r="Q45" s="40">
        <f>'Poule D'!S96</f>
        <v>0</v>
      </c>
      <c r="R45" s="40">
        <f>'Poule D'!U96</f>
        <v>0</v>
      </c>
    </row>
    <row r="46" spans="1:18" x14ac:dyDescent="0.3">
      <c r="D46" s="24" t="s">
        <v>0</v>
      </c>
      <c r="E46" s="24" t="s">
        <v>1</v>
      </c>
      <c r="F46" s="24" t="s">
        <v>2</v>
      </c>
      <c r="G46" s="26" t="s">
        <v>4</v>
      </c>
      <c r="H46" s="24" t="s">
        <v>30</v>
      </c>
      <c r="I46" s="36" t="s">
        <v>5</v>
      </c>
      <c r="J46" s="161"/>
      <c r="K46" s="273"/>
      <c r="L46" s="225"/>
      <c r="M46" s="25" t="s">
        <v>0</v>
      </c>
      <c r="N46" s="24" t="s">
        <v>1</v>
      </c>
      <c r="O46" s="24" t="s">
        <v>2</v>
      </c>
      <c r="P46" s="26" t="s">
        <v>4</v>
      </c>
      <c r="Q46" s="84" t="s">
        <v>30</v>
      </c>
      <c r="R46" s="24" t="s">
        <v>5</v>
      </c>
    </row>
    <row r="47" spans="1:18" ht="18.899999999999999" customHeight="1" x14ac:dyDescent="0.3">
      <c r="A47">
        <v>6</v>
      </c>
      <c r="B47" s="274" t="str">
        <f>K15</f>
        <v>Kas Meinema</v>
      </c>
      <c r="C47" s="275"/>
      <c r="D47" s="40">
        <f>D41</f>
        <v>27</v>
      </c>
      <c r="E47" s="40">
        <f>'Poule D'!E102</f>
        <v>25</v>
      </c>
      <c r="F47" s="40">
        <f>'Poule D'!F102</f>
        <v>59</v>
      </c>
      <c r="G47" s="61">
        <f>'Poule D'!G102</f>
        <v>0.42372881355932202</v>
      </c>
      <c r="H47" s="40">
        <f>'Poule D'!H102</f>
        <v>4</v>
      </c>
      <c r="I47" s="40">
        <f>'Poule D'!J102</f>
        <v>4</v>
      </c>
      <c r="J47" s="160">
        <v>4</v>
      </c>
      <c r="K47" s="280" t="str">
        <f>K11</f>
        <v>Jelle van Amerongen</v>
      </c>
      <c r="L47" s="281"/>
      <c r="M47" s="40">
        <f>D37</f>
        <v>30</v>
      </c>
      <c r="N47" s="40">
        <f>'Poule D'!P102</f>
        <v>26</v>
      </c>
      <c r="O47" s="40">
        <f>'Poule D'!Q102</f>
        <v>59</v>
      </c>
      <c r="P47" s="61">
        <f>'Poule D'!R102</f>
        <v>0.44067796610169491</v>
      </c>
      <c r="Q47" s="40">
        <f>'Poule D'!S102</f>
        <v>2</v>
      </c>
      <c r="R47" s="40">
        <f>'Poule D'!U102</f>
        <v>2</v>
      </c>
    </row>
    <row r="48" spans="1:18" x14ac:dyDescent="0.3">
      <c r="D48" s="24" t="s">
        <v>0</v>
      </c>
      <c r="E48" s="24" t="s">
        <v>1</v>
      </c>
      <c r="F48" s="24" t="s">
        <v>2</v>
      </c>
      <c r="G48" s="26" t="s">
        <v>4</v>
      </c>
      <c r="H48" s="24" t="s">
        <v>30</v>
      </c>
      <c r="I48" s="36" t="s">
        <v>5</v>
      </c>
      <c r="J48" s="161"/>
      <c r="K48" s="273"/>
      <c r="L48" s="225"/>
      <c r="M48" s="25" t="s">
        <v>0</v>
      </c>
      <c r="N48" s="24" t="s">
        <v>1</v>
      </c>
      <c r="O48" s="24" t="s">
        <v>2</v>
      </c>
      <c r="P48" s="26" t="s">
        <v>4</v>
      </c>
      <c r="Q48" s="84" t="s">
        <v>30</v>
      </c>
      <c r="R48" s="24" t="s">
        <v>5</v>
      </c>
    </row>
    <row r="49" spans="1:18" ht="18.899999999999999" customHeight="1" x14ac:dyDescent="0.3">
      <c r="A49">
        <v>6</v>
      </c>
      <c r="B49" s="274" t="str">
        <f>K15</f>
        <v>Kas Meinema</v>
      </c>
      <c r="C49" s="275"/>
      <c r="D49" s="40">
        <f>D41</f>
        <v>27</v>
      </c>
      <c r="E49" s="40">
        <f>'Poule D'!E108</f>
        <v>0</v>
      </c>
      <c r="F49" s="40">
        <f>'Poule D'!F108</f>
        <v>0</v>
      </c>
      <c r="G49" s="61" t="str">
        <f>'Poule D'!G108</f>
        <v/>
      </c>
      <c r="H49" s="40">
        <f>'Poule D'!H108</f>
        <v>0</v>
      </c>
      <c r="I49" s="40">
        <f>'Poule D'!J108</f>
        <v>0</v>
      </c>
      <c r="J49" s="160">
        <v>5</v>
      </c>
      <c r="K49" s="276" t="str">
        <f>K13</f>
        <v>Jan Marten Gnodde</v>
      </c>
      <c r="L49" s="277"/>
      <c r="M49" s="40">
        <f>M37</f>
        <v>24</v>
      </c>
      <c r="N49" s="40">
        <f>'Poule D'!P108</f>
        <v>0</v>
      </c>
      <c r="O49" s="40">
        <f>'Poule D'!Q108</f>
        <v>0</v>
      </c>
      <c r="P49" s="61" t="str">
        <f>'Poule D'!R108</f>
        <v/>
      </c>
      <c r="Q49" s="40">
        <f>'Poule D'!S108</f>
        <v>0</v>
      </c>
      <c r="R49" s="40">
        <f>'Poule D'!U108</f>
        <v>0</v>
      </c>
    </row>
    <row r="50" spans="1:18" x14ac:dyDescent="0.3">
      <c r="J50" s="19"/>
    </row>
  </sheetData>
  <mergeCells count="69">
    <mergeCell ref="K45:L45"/>
    <mergeCell ref="K46:L46"/>
    <mergeCell ref="B47:C47"/>
    <mergeCell ref="K35:L35"/>
    <mergeCell ref="B36:C36"/>
    <mergeCell ref="K36:L36"/>
    <mergeCell ref="B49:C49"/>
    <mergeCell ref="K49:L49"/>
    <mergeCell ref="B37:C37"/>
    <mergeCell ref="K37:L37"/>
    <mergeCell ref="B38:C38"/>
    <mergeCell ref="K38:L38"/>
    <mergeCell ref="B39:C39"/>
    <mergeCell ref="K39:L39"/>
    <mergeCell ref="K42:L42"/>
    <mergeCell ref="B43:C43"/>
    <mergeCell ref="K43:L43"/>
    <mergeCell ref="K44:L44"/>
    <mergeCell ref="B45:C45"/>
    <mergeCell ref="B23:C23"/>
    <mergeCell ref="K23:L23"/>
    <mergeCell ref="B24:C24"/>
    <mergeCell ref="K24:L24"/>
    <mergeCell ref="B25:C25"/>
    <mergeCell ref="K25:L25"/>
    <mergeCell ref="B20:C20"/>
    <mergeCell ref="K20:L20"/>
    <mergeCell ref="B21:C21"/>
    <mergeCell ref="K21:L21"/>
    <mergeCell ref="B22:C22"/>
    <mergeCell ref="K22:L22"/>
    <mergeCell ref="D15:E15"/>
    <mergeCell ref="K15:L15"/>
    <mergeCell ref="B18:C18"/>
    <mergeCell ref="B19:C19"/>
    <mergeCell ref="K19:L19"/>
    <mergeCell ref="D9:E9"/>
    <mergeCell ref="K9:L9"/>
    <mergeCell ref="D11:E11"/>
    <mergeCell ref="K11:L11"/>
    <mergeCell ref="D13:E13"/>
    <mergeCell ref="K13:L13"/>
    <mergeCell ref="D4:E4"/>
    <mergeCell ref="K4:L4"/>
    <mergeCell ref="D5:E5"/>
    <mergeCell ref="K5:L5"/>
    <mergeCell ref="D7:E7"/>
    <mergeCell ref="K7:L7"/>
    <mergeCell ref="B26:C26"/>
    <mergeCell ref="K26:L26"/>
    <mergeCell ref="K28:L28"/>
    <mergeCell ref="B29:C29"/>
    <mergeCell ref="K29:L29"/>
    <mergeCell ref="K47:L47"/>
    <mergeCell ref="K48:L48"/>
    <mergeCell ref="B30:C30"/>
    <mergeCell ref="K30:L30"/>
    <mergeCell ref="B31:C31"/>
    <mergeCell ref="K40:L40"/>
    <mergeCell ref="B41:C41"/>
    <mergeCell ref="K41:L41"/>
    <mergeCell ref="K31:L31"/>
    <mergeCell ref="B32:C32"/>
    <mergeCell ref="K32:L32"/>
    <mergeCell ref="B33:C33"/>
    <mergeCell ref="K33:L33"/>
    <mergeCell ref="B34:C34"/>
    <mergeCell ref="K34:L34"/>
    <mergeCell ref="B35:C35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Deelnemers</vt:lpstr>
      <vt:lpstr>Poule A</vt:lpstr>
      <vt:lpstr>Stand Poule A</vt:lpstr>
      <vt:lpstr>Poule B</vt:lpstr>
      <vt:lpstr>Stand poule B</vt:lpstr>
      <vt:lpstr>Poule C</vt:lpstr>
      <vt:lpstr>Stand Poule C</vt:lpstr>
      <vt:lpstr>Poule D</vt:lpstr>
      <vt:lpstr>Stand 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User;Piet Verschure</dc:creator>
  <cp:lastModifiedBy>Rolf Slotboom - KNBB</cp:lastModifiedBy>
  <cp:lastPrinted>2024-11-21T16:14:22Z</cp:lastPrinted>
  <dcterms:created xsi:type="dcterms:W3CDTF">2023-01-02T14:58:06Z</dcterms:created>
  <dcterms:modified xsi:type="dcterms:W3CDTF">2024-12-14T13:21:58Z</dcterms:modified>
</cp:coreProperties>
</file>